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ni/Downloads/"/>
    </mc:Choice>
  </mc:AlternateContent>
  <xr:revisionPtr revIDLastSave="0" documentId="13_ncr:1_{766355F8-87FD-8F4D-99B7-56A2EE6B7980}" xr6:coauthVersionLast="47" xr6:coauthVersionMax="47" xr10:uidLastSave="{00000000-0000-0000-0000-000000000000}"/>
  <bookViews>
    <workbookView xWindow="0" yWindow="0" windowWidth="25600" windowHeight="16000" xr2:uid="{2FDA8D71-6EEE-433A-A7B7-94D36F0990E3}"/>
  </bookViews>
  <sheets>
    <sheet name="Blad1" sheetId="1" r:id="rId1"/>
  </sheets>
  <definedNames>
    <definedName name="_xlnm._FilterDatabase" localSheetId="0" hidden="1">Blad1!$G$4:$H$4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70" i="1" l="1"/>
  <c r="C263" i="1" s="1"/>
  <c r="C269" i="1" l="1"/>
  <c r="C266" i="1"/>
  <c r="C11" i="1"/>
  <c r="G11" i="1" s="1"/>
  <c r="H11" i="1" s="1"/>
  <c r="C19" i="1"/>
  <c r="G19" i="1" s="1"/>
  <c r="H19" i="1" s="1"/>
  <c r="C31" i="1"/>
  <c r="G31" i="1" s="1"/>
  <c r="H31" i="1" s="1"/>
  <c r="C43" i="1"/>
  <c r="D43" i="1" s="1"/>
  <c r="E43" i="1" s="1"/>
  <c r="C52" i="1"/>
  <c r="D52" i="1" s="1"/>
  <c r="E52" i="1" s="1"/>
  <c r="C76" i="1"/>
  <c r="D76" i="1" s="1"/>
  <c r="E76" i="1" s="1"/>
  <c r="C92" i="1"/>
  <c r="D92" i="1" s="1"/>
  <c r="E92" i="1" s="1"/>
  <c r="C109" i="1"/>
  <c r="D109" i="1" s="1"/>
  <c r="E109" i="1" s="1"/>
  <c r="C135" i="1"/>
  <c r="D135" i="1" s="1"/>
  <c r="E135" i="1" s="1"/>
  <c r="C12" i="1"/>
  <c r="G12" i="1" s="1"/>
  <c r="H12" i="1" s="1"/>
  <c r="C20" i="1"/>
  <c r="D20" i="1" s="1"/>
  <c r="E20" i="1" s="1"/>
  <c r="C28" i="1"/>
  <c r="D28" i="1" s="1"/>
  <c r="E28" i="1" s="1"/>
  <c r="C40" i="1"/>
  <c r="G40" i="1" s="1"/>
  <c r="H40" i="1" s="1"/>
  <c r="C48" i="1"/>
  <c r="G48" i="1" s="1"/>
  <c r="H48" i="1" s="1"/>
  <c r="C57" i="1"/>
  <c r="G57" i="1" s="1"/>
  <c r="H57" i="1" s="1"/>
  <c r="C62" i="1"/>
  <c r="G62" i="1" s="1"/>
  <c r="H62" i="1" s="1"/>
  <c r="C78" i="1"/>
  <c r="G78" i="1" s="1"/>
  <c r="H78" i="1" s="1"/>
  <c r="C86" i="1"/>
  <c r="G86" i="1" s="1"/>
  <c r="H86" i="1" s="1"/>
  <c r="C94" i="1"/>
  <c r="G94" i="1" s="1"/>
  <c r="H94" i="1" s="1"/>
  <c r="C103" i="1"/>
  <c r="G103" i="1" s="1"/>
  <c r="H103" i="1" s="1"/>
  <c r="C111" i="1"/>
  <c r="G111" i="1" s="1"/>
  <c r="H111" i="1" s="1"/>
  <c r="C123" i="1"/>
  <c r="G123" i="1" s="1"/>
  <c r="H123" i="1" s="1"/>
  <c r="C139" i="1"/>
  <c r="C160" i="1"/>
  <c r="D160" i="1" s="1"/>
  <c r="E160" i="1" s="1"/>
  <c r="C7" i="1"/>
  <c r="G7" i="1" s="1"/>
  <c r="H7" i="1" s="1"/>
  <c r="C23" i="1"/>
  <c r="D23" i="1" s="1"/>
  <c r="E23" i="1" s="1"/>
  <c r="C35" i="1"/>
  <c r="C47" i="1"/>
  <c r="D47" i="1" s="1"/>
  <c r="E47" i="1" s="1"/>
  <c r="C56" i="1"/>
  <c r="D56" i="1" s="1"/>
  <c r="E56" i="1" s="1"/>
  <c r="C68" i="1"/>
  <c r="D68" i="1" s="1"/>
  <c r="E68" i="1" s="1"/>
  <c r="C84" i="1"/>
  <c r="D84" i="1" s="1"/>
  <c r="E84" i="1" s="1"/>
  <c r="C101" i="1"/>
  <c r="D101" i="1" s="1"/>
  <c r="E101" i="1" s="1"/>
  <c r="C119" i="1"/>
  <c r="G119" i="1" s="1"/>
  <c r="H119" i="1" s="1"/>
  <c r="C8" i="1"/>
  <c r="G8" i="1" s="1"/>
  <c r="H8" i="1" s="1"/>
  <c r="C16" i="1"/>
  <c r="G16" i="1" s="1"/>
  <c r="H16" i="1" s="1"/>
  <c r="C24" i="1"/>
  <c r="G24" i="1" s="1"/>
  <c r="H24" i="1" s="1"/>
  <c r="C32" i="1"/>
  <c r="G32" i="1" s="1"/>
  <c r="H32" i="1" s="1"/>
  <c r="C36" i="1"/>
  <c r="G36" i="1" s="1"/>
  <c r="H36" i="1" s="1"/>
  <c r="C44" i="1"/>
  <c r="D44" i="1" s="1"/>
  <c r="E44" i="1" s="1"/>
  <c r="C53" i="1"/>
  <c r="G53" i="1" s="1"/>
  <c r="H53" i="1" s="1"/>
  <c r="C70" i="1"/>
  <c r="G70" i="1" s="1"/>
  <c r="H70" i="1" s="1"/>
  <c r="C5" i="1"/>
  <c r="D5" i="1" s="1"/>
  <c r="E5" i="1" s="1"/>
  <c r="C9" i="1"/>
  <c r="D9" i="1" s="1"/>
  <c r="E9" i="1" s="1"/>
  <c r="C13" i="1"/>
  <c r="D13" i="1" s="1"/>
  <c r="E13" i="1" s="1"/>
  <c r="C17" i="1"/>
  <c r="G17" i="1" s="1"/>
  <c r="H17" i="1" s="1"/>
  <c r="C21" i="1"/>
  <c r="G21" i="1" s="1"/>
  <c r="H21" i="1" s="1"/>
  <c r="C25" i="1"/>
  <c r="D25" i="1" s="1"/>
  <c r="E25" i="1" s="1"/>
  <c r="C29" i="1"/>
  <c r="G29" i="1" s="1"/>
  <c r="H29" i="1" s="1"/>
  <c r="C33" i="1"/>
  <c r="C37" i="1"/>
  <c r="G37" i="1" s="1"/>
  <c r="H37" i="1" s="1"/>
  <c r="C41" i="1"/>
  <c r="C45" i="1"/>
  <c r="D45" i="1" s="1"/>
  <c r="E45" i="1" s="1"/>
  <c r="C50" i="1"/>
  <c r="G50" i="1" s="1"/>
  <c r="H50" i="1" s="1"/>
  <c r="C54" i="1"/>
  <c r="G54" i="1" s="1"/>
  <c r="H54" i="1" s="1"/>
  <c r="C58" i="1"/>
  <c r="C64" i="1"/>
  <c r="D64" i="1" s="1"/>
  <c r="E64" i="1" s="1"/>
  <c r="C72" i="1"/>
  <c r="D72" i="1" s="1"/>
  <c r="E72" i="1" s="1"/>
  <c r="C80" i="1"/>
  <c r="D80" i="1" s="1"/>
  <c r="E80" i="1" s="1"/>
  <c r="C88" i="1"/>
  <c r="D88" i="1" s="1"/>
  <c r="E88" i="1" s="1"/>
  <c r="C96" i="1"/>
  <c r="D96" i="1" s="1"/>
  <c r="E96" i="1" s="1"/>
  <c r="C105" i="1"/>
  <c r="D105" i="1" s="1"/>
  <c r="E105" i="1" s="1"/>
  <c r="C113" i="1"/>
  <c r="D113" i="1" s="1"/>
  <c r="E113" i="1" s="1"/>
  <c r="C127" i="1"/>
  <c r="D127" i="1" s="1"/>
  <c r="E127" i="1" s="1"/>
  <c r="C143" i="1"/>
  <c r="D143" i="1" s="1"/>
  <c r="E143" i="1" s="1"/>
  <c r="C168" i="1"/>
  <c r="D168" i="1" s="1"/>
  <c r="E168" i="1" s="1"/>
  <c r="C15" i="1"/>
  <c r="G15" i="1" s="1"/>
  <c r="H15" i="1" s="1"/>
  <c r="C27" i="1"/>
  <c r="G27" i="1" s="1"/>
  <c r="H27" i="1" s="1"/>
  <c r="C39" i="1"/>
  <c r="D39" i="1" s="1"/>
  <c r="E39" i="1" s="1"/>
  <c r="C61" i="1"/>
  <c r="G61" i="1" s="1"/>
  <c r="H61" i="1" s="1"/>
  <c r="C152" i="1"/>
  <c r="D152" i="1" s="1"/>
  <c r="E152" i="1" s="1"/>
  <c r="C6" i="1"/>
  <c r="G6" i="1" s="1"/>
  <c r="H6" i="1" s="1"/>
  <c r="C10" i="1"/>
  <c r="D10" i="1" s="1"/>
  <c r="E10" i="1" s="1"/>
  <c r="C14" i="1"/>
  <c r="G14" i="1" s="1"/>
  <c r="H14" i="1" s="1"/>
  <c r="C18" i="1"/>
  <c r="D18" i="1" s="1"/>
  <c r="E18" i="1" s="1"/>
  <c r="C22" i="1"/>
  <c r="G22" i="1" s="1"/>
  <c r="H22" i="1" s="1"/>
  <c r="C26" i="1"/>
  <c r="D26" i="1" s="1"/>
  <c r="E26" i="1" s="1"/>
  <c r="C30" i="1"/>
  <c r="G30" i="1" s="1"/>
  <c r="H30" i="1" s="1"/>
  <c r="C34" i="1"/>
  <c r="D34" i="1" s="1"/>
  <c r="E34" i="1" s="1"/>
  <c r="C38" i="1"/>
  <c r="G38" i="1" s="1"/>
  <c r="H38" i="1" s="1"/>
  <c r="C42" i="1"/>
  <c r="D42" i="1" s="1"/>
  <c r="E42" i="1" s="1"/>
  <c r="C46" i="1"/>
  <c r="G46" i="1" s="1"/>
  <c r="H46" i="1" s="1"/>
  <c r="C51" i="1"/>
  <c r="D51" i="1" s="1"/>
  <c r="E51" i="1" s="1"/>
  <c r="C55" i="1"/>
  <c r="G55" i="1" s="1"/>
  <c r="H55" i="1" s="1"/>
  <c r="C59" i="1"/>
  <c r="D59" i="1" s="1"/>
  <c r="E59" i="1" s="1"/>
  <c r="C66" i="1"/>
  <c r="G66" i="1" s="1"/>
  <c r="H66" i="1" s="1"/>
  <c r="C74" i="1"/>
  <c r="G74" i="1" s="1"/>
  <c r="H74" i="1" s="1"/>
  <c r="C82" i="1"/>
  <c r="C90" i="1"/>
  <c r="G90" i="1" s="1"/>
  <c r="H90" i="1" s="1"/>
  <c r="C99" i="1"/>
  <c r="C107" i="1"/>
  <c r="D107" i="1" s="1"/>
  <c r="E107" i="1" s="1"/>
  <c r="C115" i="1"/>
  <c r="C131" i="1"/>
  <c r="G131" i="1" s="1"/>
  <c r="H131" i="1" s="1"/>
  <c r="C148" i="1"/>
  <c r="C184" i="1"/>
  <c r="G184" i="1" s="1"/>
  <c r="H184" i="1" s="1"/>
  <c r="C60" i="1"/>
  <c r="C63" i="1"/>
  <c r="G63" i="1" s="1"/>
  <c r="H63" i="1" s="1"/>
  <c r="C67" i="1"/>
  <c r="C71" i="1"/>
  <c r="G71" i="1" s="1"/>
  <c r="H71" i="1" s="1"/>
  <c r="C75" i="1"/>
  <c r="D75" i="1" s="1"/>
  <c r="E75" i="1" s="1"/>
  <c r="C79" i="1"/>
  <c r="G79" i="1" s="1"/>
  <c r="H79" i="1" s="1"/>
  <c r="C83" i="1"/>
  <c r="D83" i="1" s="1"/>
  <c r="E83" i="1" s="1"/>
  <c r="C87" i="1"/>
  <c r="G87" i="1" s="1"/>
  <c r="H87" i="1" s="1"/>
  <c r="C91" i="1"/>
  <c r="C95" i="1"/>
  <c r="G95" i="1" s="1"/>
  <c r="H95" i="1" s="1"/>
  <c r="C100" i="1"/>
  <c r="D100" i="1" s="1"/>
  <c r="E100" i="1" s="1"/>
  <c r="C104" i="1"/>
  <c r="G104" i="1" s="1"/>
  <c r="H104" i="1" s="1"/>
  <c r="C108" i="1"/>
  <c r="D108" i="1" s="1"/>
  <c r="E108" i="1" s="1"/>
  <c r="C112" i="1"/>
  <c r="G112" i="1" s="1"/>
  <c r="H112" i="1" s="1"/>
  <c r="C116" i="1"/>
  <c r="C120" i="1"/>
  <c r="D120" i="1" s="1"/>
  <c r="E120" i="1" s="1"/>
  <c r="C124" i="1"/>
  <c r="D124" i="1" s="1"/>
  <c r="E124" i="1" s="1"/>
  <c r="C128" i="1"/>
  <c r="D128" i="1" s="1"/>
  <c r="E128" i="1" s="1"/>
  <c r="C132" i="1"/>
  <c r="D132" i="1" s="1"/>
  <c r="E132" i="1" s="1"/>
  <c r="C136" i="1"/>
  <c r="D136" i="1" s="1"/>
  <c r="E136" i="1" s="1"/>
  <c r="C140" i="1"/>
  <c r="D140" i="1" s="1"/>
  <c r="E140" i="1" s="1"/>
  <c r="C144" i="1"/>
  <c r="G144" i="1" s="1"/>
  <c r="H144" i="1" s="1"/>
  <c r="C149" i="1"/>
  <c r="D149" i="1" s="1"/>
  <c r="E149" i="1" s="1"/>
  <c r="C153" i="1"/>
  <c r="G153" i="1" s="1"/>
  <c r="H153" i="1" s="1"/>
  <c r="C161" i="1"/>
  <c r="C169" i="1"/>
  <c r="D169" i="1" s="1"/>
  <c r="E169" i="1" s="1"/>
  <c r="C185" i="1"/>
  <c r="D185" i="1" s="1"/>
  <c r="E185" i="1" s="1"/>
  <c r="C117" i="1"/>
  <c r="D117" i="1" s="1"/>
  <c r="E117" i="1" s="1"/>
  <c r="C121" i="1"/>
  <c r="G121" i="1" s="1"/>
  <c r="H121" i="1" s="1"/>
  <c r="C125" i="1"/>
  <c r="G125" i="1" s="1"/>
  <c r="H125" i="1" s="1"/>
  <c r="C129" i="1"/>
  <c r="G129" i="1" s="1"/>
  <c r="H129" i="1" s="1"/>
  <c r="C133" i="1"/>
  <c r="G133" i="1" s="1"/>
  <c r="H133" i="1" s="1"/>
  <c r="C137" i="1"/>
  <c r="D137" i="1" s="1"/>
  <c r="E137" i="1" s="1"/>
  <c r="C141" i="1"/>
  <c r="G141" i="1" s="1"/>
  <c r="H141" i="1" s="1"/>
  <c r="C145" i="1"/>
  <c r="G145" i="1" s="1"/>
  <c r="H145" i="1" s="1"/>
  <c r="C150" i="1"/>
  <c r="G150" i="1" s="1"/>
  <c r="H150" i="1" s="1"/>
  <c r="C156" i="1"/>
  <c r="C164" i="1"/>
  <c r="D164" i="1" s="1"/>
  <c r="E164" i="1" s="1"/>
  <c r="C176" i="1"/>
  <c r="D176" i="1" s="1"/>
  <c r="E176" i="1" s="1"/>
  <c r="C193" i="1"/>
  <c r="C65" i="1"/>
  <c r="G65" i="1" s="1"/>
  <c r="H65" i="1" s="1"/>
  <c r="C69" i="1"/>
  <c r="G69" i="1" s="1"/>
  <c r="H69" i="1" s="1"/>
  <c r="C73" i="1"/>
  <c r="G73" i="1" s="1"/>
  <c r="H73" i="1" s="1"/>
  <c r="C77" i="1"/>
  <c r="G77" i="1" s="1"/>
  <c r="H77" i="1" s="1"/>
  <c r="C81" i="1"/>
  <c r="G81" i="1" s="1"/>
  <c r="H81" i="1" s="1"/>
  <c r="C85" i="1"/>
  <c r="G85" i="1" s="1"/>
  <c r="H85" i="1" s="1"/>
  <c r="C89" i="1"/>
  <c r="G89" i="1" s="1"/>
  <c r="H89" i="1" s="1"/>
  <c r="C93" i="1"/>
  <c r="D93" i="1" s="1"/>
  <c r="E93" i="1" s="1"/>
  <c r="C97" i="1"/>
  <c r="G97" i="1" s="1"/>
  <c r="H97" i="1" s="1"/>
  <c r="C102" i="1"/>
  <c r="G102" i="1" s="1"/>
  <c r="H102" i="1" s="1"/>
  <c r="C106" i="1"/>
  <c r="G106" i="1" s="1"/>
  <c r="H106" i="1" s="1"/>
  <c r="C110" i="1"/>
  <c r="G110" i="1" s="1"/>
  <c r="H110" i="1" s="1"/>
  <c r="C114" i="1"/>
  <c r="G114" i="1" s="1"/>
  <c r="H114" i="1" s="1"/>
  <c r="C118" i="1"/>
  <c r="D118" i="1" s="1"/>
  <c r="E118" i="1" s="1"/>
  <c r="C122" i="1"/>
  <c r="G122" i="1" s="1"/>
  <c r="H122" i="1" s="1"/>
  <c r="C126" i="1"/>
  <c r="G126" i="1" s="1"/>
  <c r="H126" i="1" s="1"/>
  <c r="C130" i="1"/>
  <c r="G130" i="1" s="1"/>
  <c r="H130" i="1" s="1"/>
  <c r="C134" i="1"/>
  <c r="G134" i="1" s="1"/>
  <c r="H134" i="1" s="1"/>
  <c r="C138" i="1"/>
  <c r="G138" i="1" s="1"/>
  <c r="H138" i="1" s="1"/>
  <c r="C142" i="1"/>
  <c r="G142" i="1" s="1"/>
  <c r="H142" i="1" s="1"/>
  <c r="C146" i="1"/>
  <c r="G146" i="1" s="1"/>
  <c r="H146" i="1" s="1"/>
  <c r="C151" i="1"/>
  <c r="G151" i="1" s="1"/>
  <c r="H151" i="1" s="1"/>
  <c r="C157" i="1"/>
  <c r="D157" i="1" s="1"/>
  <c r="E157" i="1" s="1"/>
  <c r="C165" i="1"/>
  <c r="D165" i="1" s="1"/>
  <c r="E165" i="1" s="1"/>
  <c r="C177" i="1"/>
  <c r="D177" i="1" s="1"/>
  <c r="E177" i="1" s="1"/>
  <c r="C154" i="1"/>
  <c r="G154" i="1" s="1"/>
  <c r="H154" i="1" s="1"/>
  <c r="C158" i="1"/>
  <c r="G158" i="1" s="1"/>
  <c r="H158" i="1" s="1"/>
  <c r="C162" i="1"/>
  <c r="G162" i="1" s="1"/>
  <c r="H162" i="1" s="1"/>
  <c r="C166" i="1"/>
  <c r="G166" i="1" s="1"/>
  <c r="H166" i="1" s="1"/>
  <c r="C172" i="1"/>
  <c r="G172" i="1" s="1"/>
  <c r="H172" i="1" s="1"/>
  <c r="C180" i="1"/>
  <c r="G180" i="1" s="1"/>
  <c r="H180" i="1" s="1"/>
  <c r="C188" i="1"/>
  <c r="D188" i="1" s="1"/>
  <c r="E188" i="1" s="1"/>
  <c r="C208" i="1"/>
  <c r="G208" i="1" s="1"/>
  <c r="H208" i="1" s="1"/>
  <c r="C155" i="1"/>
  <c r="G155" i="1" s="1"/>
  <c r="H155" i="1" s="1"/>
  <c r="C159" i="1"/>
  <c r="G159" i="1" s="1"/>
  <c r="H159" i="1" s="1"/>
  <c r="C163" i="1"/>
  <c r="G163" i="1" s="1"/>
  <c r="H163" i="1" s="1"/>
  <c r="C167" i="1"/>
  <c r="D167" i="1" s="1"/>
  <c r="E167" i="1" s="1"/>
  <c r="C173" i="1"/>
  <c r="D173" i="1" s="1"/>
  <c r="E173" i="1" s="1"/>
  <c r="C181" i="1"/>
  <c r="D181" i="1" s="1"/>
  <c r="E181" i="1" s="1"/>
  <c r="C190" i="1"/>
  <c r="G190" i="1" s="1"/>
  <c r="H190" i="1" s="1"/>
  <c r="C215" i="1"/>
  <c r="G215" i="1" s="1"/>
  <c r="H215" i="1" s="1"/>
  <c r="C170" i="1"/>
  <c r="G170" i="1" s="1"/>
  <c r="H170" i="1" s="1"/>
  <c r="C174" i="1"/>
  <c r="G174" i="1" s="1"/>
  <c r="H174" i="1" s="1"/>
  <c r="C178" i="1"/>
  <c r="G178" i="1" s="1"/>
  <c r="H178" i="1" s="1"/>
  <c r="C182" i="1"/>
  <c r="G182" i="1" s="1"/>
  <c r="H182" i="1" s="1"/>
  <c r="G185" i="1"/>
  <c r="H185" i="1" s="1"/>
  <c r="C191" i="1"/>
  <c r="D191" i="1" s="1"/>
  <c r="E191" i="1" s="1"/>
  <c r="C200" i="1"/>
  <c r="G200" i="1" s="1"/>
  <c r="H200" i="1" s="1"/>
  <c r="C223" i="1"/>
  <c r="G223" i="1" s="1"/>
  <c r="H223" i="1" s="1"/>
  <c r="C171" i="1"/>
  <c r="G171" i="1" s="1"/>
  <c r="H171" i="1" s="1"/>
  <c r="C175" i="1"/>
  <c r="G175" i="1" s="1"/>
  <c r="H175" i="1" s="1"/>
  <c r="C179" i="1"/>
  <c r="G179" i="1" s="1"/>
  <c r="H179" i="1" s="1"/>
  <c r="C183" i="1"/>
  <c r="D183" i="1" s="1"/>
  <c r="E183" i="1" s="1"/>
  <c r="C187" i="1"/>
  <c r="G187" i="1" s="1"/>
  <c r="H187" i="1" s="1"/>
  <c r="C192" i="1"/>
  <c r="D192" i="1" s="1"/>
  <c r="E192" i="1" s="1"/>
  <c r="C204" i="1"/>
  <c r="G204" i="1" s="1"/>
  <c r="H204" i="1" s="1"/>
  <c r="C232" i="1"/>
  <c r="G232" i="1" s="1"/>
  <c r="H232" i="1" s="1"/>
  <c r="G25" i="1"/>
  <c r="H25" i="1" s="1"/>
  <c r="D31" i="1"/>
  <c r="E31" i="1" s="1"/>
  <c r="C195" i="1"/>
  <c r="G195" i="1" s="1"/>
  <c r="H195" i="1" s="1"/>
  <c r="C205" i="1"/>
  <c r="G205" i="1" s="1"/>
  <c r="H205" i="1" s="1"/>
  <c r="C209" i="1"/>
  <c r="G209" i="1" s="1"/>
  <c r="H209" i="1" s="1"/>
  <c r="C217" i="1"/>
  <c r="G217" i="1" s="1"/>
  <c r="H217" i="1" s="1"/>
  <c r="C224" i="1"/>
  <c r="G224" i="1" s="1"/>
  <c r="H224" i="1" s="1"/>
  <c r="C197" i="1"/>
  <c r="G197" i="1" s="1"/>
  <c r="H197" i="1" s="1"/>
  <c r="C201" i="1"/>
  <c r="G201" i="1" s="1"/>
  <c r="H201" i="1" s="1"/>
  <c r="C207" i="1"/>
  <c r="C212" i="1"/>
  <c r="G212" i="1" s="1"/>
  <c r="H212" i="1" s="1"/>
  <c r="C218" i="1"/>
  <c r="D218" i="1" s="1"/>
  <c r="E218" i="1" s="1"/>
  <c r="C228" i="1"/>
  <c r="C236" i="1"/>
  <c r="G236" i="1" s="1"/>
  <c r="H236" i="1" s="1"/>
  <c r="G140" i="1"/>
  <c r="H140" i="1" s="1"/>
  <c r="C199" i="1"/>
  <c r="G199" i="1" s="1"/>
  <c r="H199" i="1" s="1"/>
  <c r="C202" i="1"/>
  <c r="G202" i="1" s="1"/>
  <c r="H202" i="1" s="1"/>
  <c r="C213" i="1"/>
  <c r="D213" i="1" s="1"/>
  <c r="E213" i="1" s="1"/>
  <c r="C220" i="1"/>
  <c r="G220" i="1" s="1"/>
  <c r="H220" i="1" s="1"/>
  <c r="C256" i="1"/>
  <c r="G256" i="1" s="1"/>
  <c r="H256" i="1" s="1"/>
  <c r="G108" i="1"/>
  <c r="H108" i="1" s="1"/>
  <c r="D110" i="1"/>
  <c r="E110" i="1" s="1"/>
  <c r="C210" i="1"/>
  <c r="G210" i="1" s="1"/>
  <c r="H210" i="1" s="1"/>
  <c r="C216" i="1"/>
  <c r="G216" i="1" s="1"/>
  <c r="H216" i="1" s="1"/>
  <c r="C221" i="1"/>
  <c r="D221" i="1" s="1"/>
  <c r="E221" i="1" s="1"/>
  <c r="C225" i="1"/>
  <c r="D225" i="1" s="1"/>
  <c r="E225" i="1" s="1"/>
  <c r="C229" i="1"/>
  <c r="D229" i="1" s="1"/>
  <c r="E229" i="1" s="1"/>
  <c r="C233" i="1"/>
  <c r="G233" i="1" s="1"/>
  <c r="H233" i="1" s="1"/>
  <c r="C237" i="1"/>
  <c r="D237" i="1" s="1"/>
  <c r="E237" i="1" s="1"/>
  <c r="C262" i="1"/>
  <c r="D262" i="1" s="1"/>
  <c r="E262" i="1" s="1"/>
  <c r="C226" i="1"/>
  <c r="G226" i="1" s="1"/>
  <c r="H226" i="1" s="1"/>
  <c r="C231" i="1"/>
  <c r="G231" i="1" s="1"/>
  <c r="H231" i="1" s="1"/>
  <c r="C234" i="1"/>
  <c r="C239" i="1"/>
  <c r="G20" i="1"/>
  <c r="H20" i="1" s="1"/>
  <c r="D27" i="1"/>
  <c r="E27" i="1" s="1"/>
  <c r="D77" i="1"/>
  <c r="E77" i="1" s="1"/>
  <c r="G92" i="1"/>
  <c r="H92" i="1" s="1"/>
  <c r="G101" i="1"/>
  <c r="H101" i="1" s="1"/>
  <c r="G124" i="1"/>
  <c r="H124" i="1" s="1"/>
  <c r="D182" i="1"/>
  <c r="E182" i="1" s="1"/>
  <c r="C240" i="1"/>
  <c r="G240" i="1" s="1"/>
  <c r="H240" i="1" s="1"/>
  <c r="C244" i="1"/>
  <c r="G244" i="1" s="1"/>
  <c r="H244" i="1" s="1"/>
  <c r="C250" i="1"/>
  <c r="D250" i="1" s="1"/>
  <c r="E250" i="1" s="1"/>
  <c r="C253" i="1"/>
  <c r="C258" i="1"/>
  <c r="D258" i="1" s="1"/>
  <c r="E258" i="1" s="1"/>
  <c r="C267" i="1"/>
  <c r="D267" i="1" s="1"/>
  <c r="C241" i="1"/>
  <c r="D241" i="1" s="1"/>
  <c r="E241" i="1" s="1"/>
  <c r="C246" i="1"/>
  <c r="G246" i="1" s="1"/>
  <c r="H246" i="1" s="1"/>
  <c r="C251" i="1"/>
  <c r="C259" i="1"/>
  <c r="G259" i="1" s="1"/>
  <c r="H259" i="1" s="1"/>
  <c r="G84" i="1"/>
  <c r="H84" i="1" s="1"/>
  <c r="G132" i="1"/>
  <c r="H132" i="1" s="1"/>
  <c r="C242" i="1"/>
  <c r="C248" i="1"/>
  <c r="C254" i="1"/>
  <c r="D254" i="1" s="1"/>
  <c r="E254" i="1" s="1"/>
  <c r="C261" i="1"/>
  <c r="G261" i="1" s="1"/>
  <c r="H261" i="1" s="1"/>
  <c r="C264" i="1"/>
  <c r="G264" i="1" s="1"/>
  <c r="H264" i="1" s="1"/>
  <c r="G269" i="1"/>
  <c r="H269" i="1" s="1"/>
  <c r="G149" i="1"/>
  <c r="H149" i="1" s="1"/>
  <c r="G165" i="1"/>
  <c r="H165" i="1" s="1"/>
  <c r="G93" i="1"/>
  <c r="H93" i="1" s="1"/>
  <c r="D116" i="1"/>
  <c r="E116" i="1" s="1"/>
  <c r="G116" i="1"/>
  <c r="H116" i="1" s="1"/>
  <c r="D60" i="1"/>
  <c r="E60" i="1" s="1"/>
  <c r="G60" i="1"/>
  <c r="H60" i="1" s="1"/>
  <c r="D67" i="1"/>
  <c r="E67" i="1" s="1"/>
  <c r="G67" i="1"/>
  <c r="H67" i="1" s="1"/>
  <c r="D129" i="1"/>
  <c r="E129" i="1" s="1"/>
  <c r="D16" i="1"/>
  <c r="E16" i="1" s="1"/>
  <c r="D69" i="1"/>
  <c r="E69" i="1" s="1"/>
  <c r="G139" i="1"/>
  <c r="H139" i="1" s="1"/>
  <c r="D139" i="1"/>
  <c r="E139" i="1" s="1"/>
  <c r="D172" i="1"/>
  <c r="E172" i="1" s="1"/>
  <c r="D91" i="1"/>
  <c r="E91" i="1" s="1"/>
  <c r="G91" i="1"/>
  <c r="H91" i="1" s="1"/>
  <c r="D131" i="1"/>
  <c r="E131" i="1" s="1"/>
  <c r="D30" i="1"/>
  <c r="E30" i="1" s="1"/>
  <c r="D38" i="1"/>
  <c r="E38" i="1" s="1"/>
  <c r="D94" i="1"/>
  <c r="E94" i="1" s="1"/>
  <c r="G156" i="1"/>
  <c r="H156" i="1" s="1"/>
  <c r="D156" i="1"/>
  <c r="E156" i="1" s="1"/>
  <c r="D22" i="1"/>
  <c r="E22" i="1" s="1"/>
  <c r="D32" i="1"/>
  <c r="E32" i="1" s="1"/>
  <c r="D35" i="1"/>
  <c r="E35" i="1" s="1"/>
  <c r="G35" i="1"/>
  <c r="H35" i="1" s="1"/>
  <c r="D55" i="1"/>
  <c r="E55" i="1" s="1"/>
  <c r="G118" i="1"/>
  <c r="H118" i="1" s="1"/>
  <c r="D130" i="1"/>
  <c r="E130" i="1" s="1"/>
  <c r="G148" i="1"/>
  <c r="H148" i="1" s="1"/>
  <c r="D148" i="1"/>
  <c r="E148" i="1" s="1"/>
  <c r="D50" i="1"/>
  <c r="E50" i="1" s="1"/>
  <c r="G167" i="1"/>
  <c r="H167" i="1" s="1"/>
  <c r="D6" i="1"/>
  <c r="E6" i="1" s="1"/>
  <c r="D14" i="1"/>
  <c r="E14" i="1" s="1"/>
  <c r="G82" i="1"/>
  <c r="H82" i="1" s="1"/>
  <c r="D82" i="1"/>
  <c r="E82" i="1" s="1"/>
  <c r="G115" i="1"/>
  <c r="H115" i="1" s="1"/>
  <c r="D115" i="1"/>
  <c r="E115" i="1" s="1"/>
  <c r="G161" i="1"/>
  <c r="H161" i="1" s="1"/>
  <c r="D161" i="1"/>
  <c r="E161" i="1" s="1"/>
  <c r="G9" i="1"/>
  <c r="H9" i="1" s="1"/>
  <c r="D11" i="1"/>
  <c r="E11" i="1" s="1"/>
  <c r="G58" i="1"/>
  <c r="H58" i="1" s="1"/>
  <c r="D58" i="1"/>
  <c r="E58" i="1" s="1"/>
  <c r="D126" i="1"/>
  <c r="E126" i="1" s="1"/>
  <c r="G41" i="1"/>
  <c r="H41" i="1" s="1"/>
  <c r="D41" i="1"/>
  <c r="E41" i="1" s="1"/>
  <c r="G33" i="1"/>
  <c r="H33" i="1" s="1"/>
  <c r="D33" i="1"/>
  <c r="E33" i="1" s="1"/>
  <c r="G99" i="1"/>
  <c r="H99" i="1" s="1"/>
  <c r="D99" i="1"/>
  <c r="E99" i="1" s="1"/>
  <c r="D142" i="1"/>
  <c r="E142" i="1" s="1"/>
  <c r="D151" i="1"/>
  <c r="E151" i="1" s="1"/>
  <c r="G56" i="1"/>
  <c r="H56" i="1" s="1"/>
  <c r="G88" i="1"/>
  <c r="H88" i="1" s="1"/>
  <c r="G105" i="1"/>
  <c r="H105" i="1" s="1"/>
  <c r="D215" i="1"/>
  <c r="E215" i="1" s="1"/>
  <c r="D57" i="1"/>
  <c r="E57" i="1" s="1"/>
  <c r="D81" i="1"/>
  <c r="E81" i="1" s="1"/>
  <c r="G127" i="1"/>
  <c r="H127" i="1" s="1"/>
  <c r="G135" i="1"/>
  <c r="H135" i="1" s="1"/>
  <c r="D209" i="1"/>
  <c r="E209" i="1" s="1"/>
  <c r="D223" i="1"/>
  <c r="E223" i="1" s="1"/>
  <c r="G263" i="1"/>
  <c r="H263" i="1" s="1"/>
  <c r="D263" i="1"/>
  <c r="E263" i="1" s="1"/>
  <c r="D266" i="1"/>
  <c r="E266" i="1" s="1"/>
  <c r="G266" i="1"/>
  <c r="H266" i="1" s="1"/>
  <c r="C186" i="1"/>
  <c r="C194" i="1"/>
  <c r="C203" i="1"/>
  <c r="C211" i="1"/>
  <c r="C219" i="1"/>
  <c r="C227" i="1"/>
  <c r="C235" i="1"/>
  <c r="C243" i="1"/>
  <c r="C252" i="1"/>
  <c r="C260" i="1"/>
  <c r="C268" i="1"/>
  <c r="C249" i="1"/>
  <c r="C257" i="1"/>
  <c r="C265" i="1"/>
  <c r="C189" i="1"/>
  <c r="C198" i="1"/>
  <c r="C206" i="1"/>
  <c r="C214" i="1"/>
  <c r="C222" i="1"/>
  <c r="C230" i="1"/>
  <c r="C238" i="1"/>
  <c r="C247" i="1"/>
  <c r="C255" i="1"/>
  <c r="G44" i="1" l="1"/>
  <c r="H44" i="1" s="1"/>
  <c r="G75" i="1"/>
  <c r="H75" i="1" s="1"/>
  <c r="D102" i="1"/>
  <c r="E102" i="1" s="1"/>
  <c r="G176" i="1"/>
  <c r="H176" i="1" s="1"/>
  <c r="D66" i="1"/>
  <c r="E66" i="1" s="1"/>
  <c r="D134" i="1"/>
  <c r="E134" i="1" s="1"/>
  <c r="D7" i="1"/>
  <c r="E7" i="1" s="1"/>
  <c r="D70" i="1"/>
  <c r="E70" i="1" s="1"/>
  <c r="D85" i="1"/>
  <c r="E85" i="1" s="1"/>
  <c r="G52" i="1"/>
  <c r="H52" i="1" s="1"/>
  <c r="G100" i="1"/>
  <c r="H100" i="1" s="1"/>
  <c r="D111" i="1"/>
  <c r="E111" i="1" s="1"/>
  <c r="D78" i="1"/>
  <c r="E78" i="1" s="1"/>
  <c r="D145" i="1"/>
  <c r="E145" i="1" s="1"/>
  <c r="G168" i="1"/>
  <c r="H168" i="1" s="1"/>
  <c r="G72" i="1"/>
  <c r="H72" i="1" s="1"/>
  <c r="D17" i="1"/>
  <c r="E17" i="1" s="1"/>
  <c r="D46" i="1"/>
  <c r="E46" i="1" s="1"/>
  <c r="D119" i="1"/>
  <c r="E119" i="1" s="1"/>
  <c r="G13" i="1"/>
  <c r="H13" i="1" s="1"/>
  <c r="G83" i="1"/>
  <c r="H83" i="1" s="1"/>
  <c r="G183" i="1"/>
  <c r="H183" i="1" s="1"/>
  <c r="D40" i="1"/>
  <c r="E40" i="1" s="1"/>
  <c r="D154" i="1"/>
  <c r="E154" i="1" s="1"/>
  <c r="D61" i="1"/>
  <c r="E61" i="1" s="1"/>
  <c r="G188" i="1"/>
  <c r="H188" i="1" s="1"/>
  <c r="D179" i="1"/>
  <c r="E179" i="1" s="1"/>
  <c r="D197" i="1"/>
  <c r="E197" i="1" s="1"/>
  <c r="G137" i="1"/>
  <c r="H137" i="1" s="1"/>
  <c r="D121" i="1"/>
  <c r="E121" i="1" s="1"/>
  <c r="G229" i="1"/>
  <c r="H229" i="1" s="1"/>
  <c r="D226" i="1"/>
  <c r="E226" i="1" s="1"/>
  <c r="D212" i="1"/>
  <c r="E212" i="1" s="1"/>
  <c r="G107" i="1"/>
  <c r="H107" i="1" s="1"/>
  <c r="D220" i="1"/>
  <c r="E220" i="1" s="1"/>
  <c r="D8" i="1"/>
  <c r="E8" i="1" s="1"/>
  <c r="D184" i="1"/>
  <c r="E184" i="1" s="1"/>
  <c r="D175" i="1"/>
  <c r="E175" i="1" s="1"/>
  <c r="D21" i="1"/>
  <c r="E21" i="1" s="1"/>
  <c r="D159" i="1"/>
  <c r="E159" i="1" s="1"/>
  <c r="D259" i="1"/>
  <c r="E259" i="1" s="1"/>
  <c r="D133" i="1"/>
  <c r="E133" i="1" s="1"/>
  <c r="D12" i="1"/>
  <c r="E12" i="1" s="1"/>
  <c r="D138" i="1"/>
  <c r="E138" i="1" s="1"/>
  <c r="D232" i="1"/>
  <c r="E232" i="1" s="1"/>
  <c r="G5" i="1"/>
  <c r="H5" i="1" s="1"/>
  <c r="C270" i="1"/>
  <c r="D158" i="1"/>
  <c r="E158" i="1" s="1"/>
  <c r="D48" i="1"/>
  <c r="E48" i="1" s="1"/>
  <c r="G80" i="1"/>
  <c r="H80" i="1" s="1"/>
  <c r="G120" i="1"/>
  <c r="H120" i="1" s="1"/>
  <c r="G18" i="1"/>
  <c r="H18" i="1" s="1"/>
  <c r="G76" i="1"/>
  <c r="H76" i="1" s="1"/>
  <c r="G68" i="1"/>
  <c r="H68" i="1" s="1"/>
  <c r="G23" i="1"/>
  <c r="H23" i="1" s="1"/>
  <c r="D37" i="1"/>
  <c r="E37" i="1" s="1"/>
  <c r="D86" i="1"/>
  <c r="E86" i="1" s="1"/>
  <c r="G152" i="1"/>
  <c r="H152" i="1" s="1"/>
  <c r="G113" i="1"/>
  <c r="H113" i="1" s="1"/>
  <c r="G136" i="1"/>
  <c r="H136" i="1" s="1"/>
  <c r="G51" i="1"/>
  <c r="H51" i="1" s="1"/>
  <c r="D153" i="1"/>
  <c r="E153" i="1" s="1"/>
  <c r="D74" i="1"/>
  <c r="E74" i="1" s="1"/>
  <c r="D54" i="1"/>
  <c r="E54" i="1" s="1"/>
  <c r="D123" i="1"/>
  <c r="E123" i="1" s="1"/>
  <c r="G34" i="1"/>
  <c r="H34" i="1" s="1"/>
  <c r="D19" i="1"/>
  <c r="E19" i="1" s="1"/>
  <c r="G241" i="1"/>
  <c r="H241" i="1" s="1"/>
  <c r="D15" i="1"/>
  <c r="E15" i="1" s="1"/>
  <c r="D36" i="1"/>
  <c r="E36" i="1" s="1"/>
  <c r="G157" i="1"/>
  <c r="H157" i="1" s="1"/>
  <c r="G47" i="1"/>
  <c r="H47" i="1" s="1"/>
  <c r="D200" i="1"/>
  <c r="E200" i="1" s="1"/>
  <c r="G28" i="1"/>
  <c r="H28" i="1" s="1"/>
  <c r="G143" i="1"/>
  <c r="H143" i="1" s="1"/>
  <c r="D236" i="1"/>
  <c r="E236" i="1" s="1"/>
  <c r="G177" i="1"/>
  <c r="H177" i="1" s="1"/>
  <c r="G169" i="1"/>
  <c r="H169" i="1" s="1"/>
  <c r="G45" i="1"/>
  <c r="H45" i="1" s="1"/>
  <c r="G109" i="1"/>
  <c r="H109" i="1" s="1"/>
  <c r="G128" i="1"/>
  <c r="H128" i="1" s="1"/>
  <c r="D112" i="1"/>
  <c r="E112" i="1" s="1"/>
  <c r="G164" i="1"/>
  <c r="H164" i="1" s="1"/>
  <c r="D205" i="1"/>
  <c r="E205" i="1" s="1"/>
  <c r="G59" i="1"/>
  <c r="H59" i="1" s="1"/>
  <c r="G160" i="1"/>
  <c r="H160" i="1" s="1"/>
  <c r="D141" i="1"/>
  <c r="E141" i="1" s="1"/>
  <c r="D125" i="1"/>
  <c r="E125" i="1" s="1"/>
  <c r="D65" i="1"/>
  <c r="E65" i="1" s="1"/>
  <c r="G39" i="1"/>
  <c r="H39" i="1" s="1"/>
  <c r="D103" i="1"/>
  <c r="E103" i="1" s="1"/>
  <c r="D63" i="1"/>
  <c r="E63" i="1" s="1"/>
  <c r="D29" i="1"/>
  <c r="E29" i="1" s="1"/>
  <c r="D146" i="1"/>
  <c r="E146" i="1" s="1"/>
  <c r="G43" i="1"/>
  <c r="H43" i="1" s="1"/>
  <c r="D95" i="1"/>
  <c r="E95" i="1" s="1"/>
  <c r="G42" i="1"/>
  <c r="H42" i="1" s="1"/>
  <c r="D233" i="1"/>
  <c r="E233" i="1" s="1"/>
  <c r="G250" i="1"/>
  <c r="H250" i="1" s="1"/>
  <c r="D114" i="1"/>
  <c r="E114" i="1" s="1"/>
  <c r="G96" i="1"/>
  <c r="H96" i="1" s="1"/>
  <c r="G64" i="1"/>
  <c r="H64" i="1" s="1"/>
  <c r="G26" i="1"/>
  <c r="H26" i="1" s="1"/>
  <c r="D90" i="1"/>
  <c r="E90" i="1" s="1"/>
  <c r="D144" i="1"/>
  <c r="E144" i="1" s="1"/>
  <c r="D79" i="1"/>
  <c r="E79" i="1" s="1"/>
  <c r="D208" i="1"/>
  <c r="E208" i="1" s="1"/>
  <c r="D24" i="1"/>
  <c r="E24" i="1" s="1"/>
  <c r="D53" i="1"/>
  <c r="E53" i="1" s="1"/>
  <c r="G10" i="1"/>
  <c r="H10" i="1" s="1"/>
  <c r="D97" i="1"/>
  <c r="E97" i="1" s="1"/>
  <c r="D62" i="1"/>
  <c r="E62" i="1" s="1"/>
  <c r="D193" i="1"/>
  <c r="E193" i="1" s="1"/>
  <c r="G193" i="1"/>
  <c r="H193" i="1" s="1"/>
  <c r="D187" i="1"/>
  <c r="E187" i="1" s="1"/>
  <c r="D89" i="1"/>
  <c r="E89" i="1" s="1"/>
  <c r="G237" i="1"/>
  <c r="H237" i="1" s="1"/>
  <c r="D122" i="1"/>
  <c r="E122" i="1" s="1"/>
  <c r="D87" i="1"/>
  <c r="E87" i="1" s="1"/>
  <c r="D150" i="1"/>
  <c r="E150" i="1" s="1"/>
  <c r="D104" i="1"/>
  <c r="E104" i="1" s="1"/>
  <c r="D71" i="1"/>
  <c r="E71" i="1" s="1"/>
  <c r="D180" i="1"/>
  <c r="E180" i="1" s="1"/>
  <c r="G173" i="1"/>
  <c r="H173" i="1" s="1"/>
  <c r="D106" i="1"/>
  <c r="E106" i="1" s="1"/>
  <c r="D73" i="1"/>
  <c r="E73" i="1" s="1"/>
  <c r="G254" i="1"/>
  <c r="H254" i="1" s="1"/>
  <c r="D155" i="1"/>
  <c r="E155" i="1" s="1"/>
  <c r="G117" i="1"/>
  <c r="H117" i="1" s="1"/>
  <c r="D170" i="1"/>
  <c r="E170" i="1" s="1"/>
  <c r="D174" i="1"/>
  <c r="E174" i="1" s="1"/>
  <c r="D195" i="1"/>
  <c r="E195" i="1" s="1"/>
  <c r="G192" i="1"/>
  <c r="H192" i="1" s="1"/>
  <c r="D217" i="1"/>
  <c r="E217" i="1" s="1"/>
  <c r="G213" i="1"/>
  <c r="H213" i="1" s="1"/>
  <c r="G191" i="1"/>
  <c r="H191" i="1" s="1"/>
  <c r="D246" i="1"/>
  <c r="E246" i="1" s="1"/>
  <c r="G221" i="1"/>
  <c r="H221" i="1" s="1"/>
  <c r="D162" i="1"/>
  <c r="E162" i="1" s="1"/>
  <c r="D163" i="1"/>
  <c r="E163" i="1" s="1"/>
  <c r="D190" i="1"/>
  <c r="E190" i="1" s="1"/>
  <c r="D166" i="1"/>
  <c r="E166" i="1" s="1"/>
  <c r="D216" i="1"/>
  <c r="E216" i="1" s="1"/>
  <c r="G181" i="1"/>
  <c r="H181" i="1" s="1"/>
  <c r="D231" i="1"/>
  <c r="E231" i="1" s="1"/>
  <c r="G218" i="1"/>
  <c r="H218" i="1" s="1"/>
  <c r="D171" i="1"/>
  <c r="E171" i="1" s="1"/>
  <c r="D204" i="1"/>
  <c r="E204" i="1" s="1"/>
  <c r="D224" i="1"/>
  <c r="E224" i="1" s="1"/>
  <c r="D256" i="1"/>
  <c r="E256" i="1" s="1"/>
  <c r="D201" i="1"/>
  <c r="E201" i="1" s="1"/>
  <c r="D244" i="1"/>
  <c r="E244" i="1" s="1"/>
  <c r="D178" i="1"/>
  <c r="E178" i="1" s="1"/>
  <c r="G207" i="1"/>
  <c r="H207" i="1" s="1"/>
  <c r="D207" i="1"/>
  <c r="E207" i="1" s="1"/>
  <c r="G228" i="1"/>
  <c r="H228" i="1" s="1"/>
  <c r="D228" i="1"/>
  <c r="E228" i="1" s="1"/>
  <c r="D264" i="1"/>
  <c r="E264" i="1" s="1"/>
  <c r="D199" i="1"/>
  <c r="E199" i="1" s="1"/>
  <c r="D210" i="1"/>
  <c r="E210" i="1" s="1"/>
  <c r="D269" i="1"/>
  <c r="E269" i="1" s="1"/>
  <c r="D202" i="1"/>
  <c r="E202" i="1" s="1"/>
  <c r="G225" i="1"/>
  <c r="H225" i="1" s="1"/>
  <c r="G234" i="1"/>
  <c r="H234" i="1" s="1"/>
  <c r="D234" i="1"/>
  <c r="E234" i="1" s="1"/>
  <c r="G262" i="1"/>
  <c r="H262" i="1" s="1"/>
  <c r="G239" i="1"/>
  <c r="H239" i="1" s="1"/>
  <c r="D239" i="1"/>
  <c r="E239" i="1" s="1"/>
  <c r="G258" i="1"/>
  <c r="H258" i="1" s="1"/>
  <c r="G253" i="1"/>
  <c r="H253" i="1" s="1"/>
  <c r="D253" i="1"/>
  <c r="E253" i="1" s="1"/>
  <c r="D261" i="1"/>
  <c r="E261" i="1" s="1"/>
  <c r="G248" i="1"/>
  <c r="H248" i="1" s="1"/>
  <c r="D248" i="1"/>
  <c r="E248" i="1" s="1"/>
  <c r="G251" i="1"/>
  <c r="H251" i="1" s="1"/>
  <c r="D251" i="1"/>
  <c r="E251" i="1" s="1"/>
  <c r="E267" i="1"/>
  <c r="G267" i="1"/>
  <c r="H267" i="1" s="1"/>
  <c r="D240" i="1"/>
  <c r="E240" i="1" s="1"/>
  <c r="D242" i="1"/>
  <c r="E242" i="1" s="1"/>
  <c r="G242" i="1"/>
  <c r="H242" i="1" s="1"/>
  <c r="G222" i="1"/>
  <c r="H222" i="1" s="1"/>
  <c r="D222" i="1"/>
  <c r="E222" i="1" s="1"/>
  <c r="G268" i="1"/>
  <c r="H268" i="1" s="1"/>
  <c r="D268" i="1"/>
  <c r="E268" i="1" s="1"/>
  <c r="D203" i="1"/>
  <c r="E203" i="1" s="1"/>
  <c r="G203" i="1"/>
  <c r="H203" i="1" s="1"/>
  <c r="G214" i="1"/>
  <c r="H214" i="1" s="1"/>
  <c r="D214" i="1"/>
  <c r="E214" i="1" s="1"/>
  <c r="G260" i="1"/>
  <c r="H260" i="1" s="1"/>
  <c r="D260" i="1"/>
  <c r="E260" i="1" s="1"/>
  <c r="D194" i="1"/>
  <c r="E194" i="1" s="1"/>
  <c r="G194" i="1"/>
  <c r="H194" i="1" s="1"/>
  <c r="G230" i="1"/>
  <c r="H230" i="1" s="1"/>
  <c r="D230" i="1"/>
  <c r="E230" i="1" s="1"/>
  <c r="G206" i="1"/>
  <c r="H206" i="1" s="1"/>
  <c r="D206" i="1"/>
  <c r="E206" i="1" s="1"/>
  <c r="G252" i="1"/>
  <c r="H252" i="1" s="1"/>
  <c r="D252" i="1"/>
  <c r="E252" i="1" s="1"/>
  <c r="D186" i="1"/>
  <c r="E186" i="1" s="1"/>
  <c r="G186" i="1"/>
  <c r="H186" i="1" s="1"/>
  <c r="D198" i="1"/>
  <c r="E198" i="1" s="1"/>
  <c r="G198" i="1"/>
  <c r="H198" i="1" s="1"/>
  <c r="G243" i="1"/>
  <c r="H243" i="1" s="1"/>
  <c r="D243" i="1"/>
  <c r="E243" i="1" s="1"/>
  <c r="G255" i="1"/>
  <c r="H255" i="1" s="1"/>
  <c r="D255" i="1"/>
  <c r="E255" i="1" s="1"/>
  <c r="D189" i="1"/>
  <c r="E189" i="1" s="1"/>
  <c r="G189" i="1"/>
  <c r="H189" i="1" s="1"/>
  <c r="G235" i="1"/>
  <c r="H235" i="1" s="1"/>
  <c r="D235" i="1"/>
  <c r="E235" i="1" s="1"/>
  <c r="G249" i="1"/>
  <c r="H249" i="1" s="1"/>
  <c r="D249" i="1"/>
  <c r="E249" i="1" s="1"/>
  <c r="G247" i="1"/>
  <c r="H247" i="1" s="1"/>
  <c r="D247" i="1"/>
  <c r="E247" i="1" s="1"/>
  <c r="G265" i="1"/>
  <c r="H265" i="1" s="1"/>
  <c r="D265" i="1"/>
  <c r="E265" i="1" s="1"/>
  <c r="G227" i="1"/>
  <c r="H227" i="1" s="1"/>
  <c r="D227" i="1"/>
  <c r="E227" i="1" s="1"/>
  <c r="G211" i="1"/>
  <c r="H211" i="1" s="1"/>
  <c r="D211" i="1"/>
  <c r="E211" i="1" s="1"/>
  <c r="G238" i="1"/>
  <c r="H238" i="1" s="1"/>
  <c r="D238" i="1"/>
  <c r="E238" i="1" s="1"/>
  <c r="G257" i="1"/>
  <c r="H257" i="1" s="1"/>
  <c r="D257" i="1"/>
  <c r="E257" i="1" s="1"/>
  <c r="G219" i="1"/>
  <c r="H219" i="1" s="1"/>
  <c r="D219" i="1"/>
  <c r="E219" i="1" s="1"/>
  <c r="H270" i="1" l="1"/>
  <c r="E270" i="1"/>
  <c r="D270" i="1"/>
  <c r="G270" i="1"/>
</calcChain>
</file>

<file path=xl/sharedStrings.xml><?xml version="1.0" encoding="utf-8"?>
<sst xmlns="http://schemas.openxmlformats.org/spreadsheetml/2006/main" count="49" uniqueCount="14">
  <si>
    <t>Insatser och nedsättning av insatserna</t>
  </si>
  <si>
    <t>Förslag 1</t>
  </si>
  <si>
    <t>Förslag 2</t>
  </si>
  <si>
    <t>Nedsättning</t>
  </si>
  <si>
    <t>Lägenhetsnummer</t>
  </si>
  <si>
    <t>Insats</t>
  </si>
  <si>
    <t>Ägande i föreningen</t>
  </si>
  <si>
    <t>Nedsättning i kronor</t>
  </si>
  <si>
    <t>Ny insats efter nedsättning</t>
  </si>
  <si>
    <t>Objekts-nummer</t>
  </si>
  <si>
    <t>Ny insats</t>
  </si>
  <si>
    <t>Total:</t>
  </si>
  <si>
    <t xml:space="preserve">Med reservation för felskrivning som justeras inför utbetalning nedsättningen. </t>
  </si>
  <si>
    <t>Andel av total insats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</si>
</sst>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"/>
    <numFmt numFmtId="165" formatCode="0.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Helvetica"/>
      <family val="2"/>
    </font>
    <font>
      <sz val="20"/>
      <color theme="1"/>
      <name val="Calibri"/>
      <family val="2"/>
      <scheme val="minor"/>
    </font>
    <font>
      <b/>
      <sz val="9"/>
      <color theme="1"/>
      <name val="Helvetica"/>
    </font>
    <font>
      <b/>
      <sz val="9"/>
      <color theme="1"/>
      <name val="Helvetica"/>
      <family val="2"/>
    </font>
    <font>
      <sz val="9"/>
      <color theme="1"/>
      <name val="Helvetica"/>
      <family val="2"/>
    </font>
    <font>
      <sz val="9"/>
      <name val="Helvetica"/>
    </font>
    <font>
      <b/>
      <sz val="9"/>
      <name val="Helvetica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3B2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3" borderId="3" xfId="0" applyFont="1" applyFill="1" applyBorder="1" applyAlignment="1">
      <alignment horizontal="center"/>
    </xf>
    <xf numFmtId="0" fontId="0" fillId="2" borderId="4" xfId="0" applyFill="1" applyBorder="1"/>
    <xf numFmtId="3" fontId="0" fillId="2" borderId="5" xfId="0" applyNumberFormat="1" applyFill="1" applyBorder="1"/>
    <xf numFmtId="3" fontId="0" fillId="3" borderId="0" xfId="0" applyNumberFormat="1" applyFill="1"/>
    <xf numFmtId="0" fontId="4" fillId="4" borderId="6" xfId="0" applyFont="1" applyFill="1" applyBorder="1" applyAlignment="1">
      <alignment wrapText="1"/>
    </xf>
    <xf numFmtId="0" fontId="5" fillId="4" borderId="7" xfId="0" applyFont="1" applyFill="1" applyBorder="1" applyAlignment="1">
      <alignment wrapText="1"/>
    </xf>
    <xf numFmtId="0" fontId="5" fillId="4" borderId="8" xfId="0" applyFont="1" applyFill="1" applyBorder="1" applyAlignment="1">
      <alignment wrapText="1"/>
    </xf>
    <xf numFmtId="0" fontId="5" fillId="4" borderId="9" xfId="0" applyFont="1" applyFill="1" applyBorder="1" applyAlignment="1">
      <alignment wrapText="1"/>
    </xf>
    <xf numFmtId="0" fontId="5" fillId="4" borderId="10" xfId="0" applyFont="1" applyFill="1" applyBorder="1" applyAlignment="1">
      <alignment wrapText="1"/>
    </xf>
    <xf numFmtId="0" fontId="5" fillId="3" borderId="11" xfId="0" applyFont="1" applyFill="1" applyBorder="1" applyAlignment="1">
      <alignment wrapText="1"/>
    </xf>
    <xf numFmtId="164" fontId="6" fillId="5" borderId="12" xfId="0" applyNumberFormat="1" applyFont="1" applyFill="1" applyBorder="1" applyAlignment="1">
      <alignment horizontal="center" vertical="center"/>
    </xf>
    <xf numFmtId="3" fontId="4" fillId="6" borderId="13" xfId="0" applyNumberFormat="1" applyFont="1" applyFill="1" applyBorder="1" applyAlignment="1">
      <alignment horizontal="center" vertical="center"/>
    </xf>
    <xf numFmtId="165" fontId="6" fillId="5" borderId="14" xfId="0" applyNumberFormat="1" applyFont="1" applyFill="1" applyBorder="1"/>
    <xf numFmtId="3" fontId="6" fillId="5" borderId="15" xfId="0" applyNumberFormat="1" applyFont="1" applyFill="1" applyBorder="1"/>
    <xf numFmtId="3" fontId="6" fillId="5" borderId="16" xfId="0" applyNumberFormat="1" applyFont="1" applyFill="1" applyBorder="1"/>
    <xf numFmtId="3" fontId="6" fillId="3" borderId="17" xfId="0" applyNumberFormat="1" applyFont="1" applyFill="1" applyBorder="1"/>
    <xf numFmtId="164" fontId="7" fillId="5" borderId="12" xfId="0" applyNumberFormat="1" applyFont="1" applyFill="1" applyBorder="1" applyAlignment="1">
      <alignment horizontal="center" vertical="center"/>
    </xf>
    <xf numFmtId="3" fontId="8" fillId="6" borderId="13" xfId="0" applyNumberFormat="1" applyFont="1" applyFill="1" applyBorder="1" applyAlignment="1">
      <alignment horizontal="center" vertical="center"/>
    </xf>
    <xf numFmtId="0" fontId="5" fillId="5" borderId="18" xfId="0" applyFont="1" applyFill="1" applyBorder="1"/>
    <xf numFmtId="3" fontId="4" fillId="5" borderId="19" xfId="0" applyNumberFormat="1" applyFont="1" applyFill="1" applyBorder="1"/>
    <xf numFmtId="9" fontId="6" fillId="5" borderId="14" xfId="1" applyFont="1" applyFill="1" applyBorder="1"/>
    <xf numFmtId="3" fontId="6" fillId="5" borderId="20" xfId="0" applyNumberFormat="1" applyFont="1" applyFill="1" applyBorder="1"/>
    <xf numFmtId="3" fontId="6" fillId="5" borderId="21" xfId="0" applyNumberFormat="1" applyFont="1" applyFill="1" applyBorder="1"/>
    <xf numFmtId="3" fontId="6" fillId="3" borderId="22" xfId="0" applyNumberFormat="1" applyFont="1" applyFill="1" applyBorder="1"/>
    <xf numFmtId="3" fontId="6" fillId="5" borderId="12" xfId="0" applyNumberFormat="1" applyFont="1" applyFill="1" applyBorder="1"/>
    <xf numFmtId="164" fontId="6" fillId="5" borderId="13" xfId="0" applyNumberFormat="1" applyFont="1" applyFill="1" applyBorder="1" applyAlignment="1">
      <alignment horizontal="center" vertical="center"/>
    </xf>
    <xf numFmtId="165" fontId="6" fillId="5" borderId="13" xfId="0" applyNumberFormat="1" applyFont="1" applyFill="1" applyBorder="1"/>
    <xf numFmtId="0" fontId="0" fillId="0" borderId="13" xfId="0" applyBorder="1"/>
    <xf numFmtId="3" fontId="0" fillId="0" borderId="13" xfId="0" applyNumberFormat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23" xfId="0" applyBorder="1" applyAlignment="1">
      <alignment wrapText="1"/>
    </xf>
  </cellXfs>
  <cellStyles count="2">
    <cellStyle name="Normal" xfId="0" builtinId="0"/>
    <cellStyle name="Procent" xfId="1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"/>
        <family val="2"/>
        <scheme val="none"/>
      </font>
      <numFmt numFmtId="0" formatCode="General"/>
      <fill>
        <patternFill patternType="solid">
          <fgColor indexed="64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"/>
        <family val="2"/>
        <scheme val="none"/>
      </font>
      <numFmt numFmtId="164" formatCode="##0"/>
      <fill>
        <patternFill patternType="solid">
          <fgColor indexed="64"/>
          <bgColor rgb="FFFFFFFF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Helvetica"/>
        <family val="2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"/>
        <family val="2"/>
        <scheme val="none"/>
      </font>
      <fill>
        <patternFill patternType="solid">
          <fgColor indexed="64"/>
          <bgColor rgb="FF63B2DE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35372C-3A28-4758-B251-0524C060236E}" name="Tabell13" displayName="Tabell13" ref="A4:E270" totalsRowShown="0" headerRowDxfId="9" dataDxfId="7" headerRowBorderDxfId="8" tableBorderDxfId="6" totalsRowBorderDxfId="5">
  <autoFilter ref="A4:E270" xr:uid="{AD35372C-3A28-4758-B251-0524C060236E}"/>
  <tableColumns count="5">
    <tableColumn id="1" xr3:uid="{C3A59D79-5853-4283-83B2-5103C4170C09}" name="Lägenhetsnummer" dataDxfId="4"/>
    <tableColumn id="12" xr3:uid="{9BD70EFF-2564-4D2D-9536-A703FE77D4DE}" name="Insats" dataDxfId="3"/>
    <tableColumn id="3" xr3:uid="{8A6DC9DC-490F-4C86-A612-1EBF0FB8ACA9}" name="Andel av total insats" dataDxfId="2">
      <calculatedColumnFormula>Tabell13[[#This Row],[Insats]]/B$270</calculatedColumnFormula>
    </tableColumn>
    <tableColumn id="4" xr3:uid="{4A62301B-9686-4CD2-BD30-B786E7D2B2B3}" name="Nedsättning i kronor" dataDxfId="1">
      <calculatedColumnFormula>Tabell13[[#This Row],[Andel av total insats]]*E$3</calculatedColumnFormula>
    </tableColumn>
    <tableColumn id="5" xr3:uid="{63A8F640-BD7A-4944-9D83-505B9A3A6BCD}" name="Ny insats efter nedsättning" dataDxfId="0">
      <calculatedColumnFormula>Tabell13[[#This Row],[Insats]]-Tabell13[[#This Row],[Nedsättning i kronor]]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CD561-BCCD-412A-A2C4-6182C76948D0}">
  <dimension ref="A1:J270"/>
  <sheetViews>
    <sheetView tabSelected="1" view="pageBreakPreview" zoomScale="119" zoomScaleNormal="100" zoomScaleSheetLayoutView="100" workbookViewId="0">
      <selection activeCell="E7" sqref="E7"/>
    </sheetView>
  </sheetViews>
  <sheetFormatPr baseColWidth="10" defaultColWidth="8.83203125" defaultRowHeight="15" x14ac:dyDescent="0.2"/>
  <cols>
    <col min="2" max="2" width="10.83203125" bestFit="1" customWidth="1"/>
    <col min="4" max="4" width="11.83203125" bestFit="1" customWidth="1"/>
    <col min="5" max="5" width="10.83203125" bestFit="1" customWidth="1"/>
    <col min="7" max="7" width="11.83203125" bestFit="1" customWidth="1"/>
    <col min="8" max="8" width="9.83203125" bestFit="1" customWidth="1"/>
    <col min="11" max="11" width="11" bestFit="1" customWidth="1"/>
  </cols>
  <sheetData>
    <row r="1" spans="1:8" ht="27" thickBot="1" x14ac:dyDescent="0.35">
      <c r="A1" s="1" t="s">
        <v>0</v>
      </c>
    </row>
    <row r="2" spans="1:8" ht="44.75" customHeight="1" x14ac:dyDescent="0.3">
      <c r="A2" s="33" t="s">
        <v>12</v>
      </c>
      <c r="B2" s="34"/>
      <c r="C2" s="35"/>
      <c r="D2" s="31" t="s">
        <v>1</v>
      </c>
      <c r="E2" s="32"/>
      <c r="F2" s="2"/>
      <c r="G2" s="31" t="s">
        <v>2</v>
      </c>
      <c r="H2" s="32"/>
    </row>
    <row r="3" spans="1:8" x14ac:dyDescent="0.2">
      <c r="D3" s="3" t="s">
        <v>3</v>
      </c>
      <c r="E3" s="4">
        <v>99500000</v>
      </c>
      <c r="F3" s="5"/>
      <c r="G3" s="3" t="s">
        <v>3</v>
      </c>
      <c r="H3" s="4">
        <v>60000000</v>
      </c>
    </row>
    <row r="4" spans="1:8" ht="40" x14ac:dyDescent="0.2">
      <c r="A4" s="6" t="s">
        <v>4</v>
      </c>
      <c r="B4" s="7" t="s">
        <v>5</v>
      </c>
      <c r="C4" s="8" t="s">
        <v>13</v>
      </c>
      <c r="D4" s="9" t="s">
        <v>7</v>
      </c>
      <c r="E4" s="10" t="s">
        <v>8</v>
      </c>
      <c r="F4" s="11"/>
      <c r="G4" s="9" t="s">
        <v>7</v>
      </c>
      <c r="H4" s="10" t="s">
        <v>8</v>
      </c>
    </row>
    <row r="5" spans="1:8" x14ac:dyDescent="0.2">
      <c r="A5" s="12">
        <v>4101</v>
      </c>
      <c r="B5" s="13">
        <v>318028</v>
      </c>
      <c r="C5" s="14">
        <f>Tabell13[[#This Row],[Insats]]/B$270</f>
        <v>3.1784730063111818E-3</v>
      </c>
      <c r="D5" s="15">
        <f>Tabell13[[#This Row],[Andel av total insats]]*E$3</f>
        <v>316258.06412796257</v>
      </c>
      <c r="E5" s="16">
        <f>Tabell13[[#This Row],[Insats]]-Tabell13[[#This Row],[Nedsättning i kronor]]</f>
        <v>1769.9358720374294</v>
      </c>
      <c r="F5" s="17"/>
      <c r="G5" s="15">
        <f>Tabell13[[#This Row],[Andel av total insats]]*H$3</f>
        <v>190708.3803786709</v>
      </c>
      <c r="H5" s="16">
        <f>Tabell13[[#This Row],[Insats]]-G5</f>
        <v>127319.6196213291</v>
      </c>
    </row>
    <row r="6" spans="1:8" x14ac:dyDescent="0.2">
      <c r="A6" s="12">
        <v>4102</v>
      </c>
      <c r="B6" s="13">
        <v>318028</v>
      </c>
      <c r="C6" s="14">
        <f>Tabell13[[#This Row],[Insats]]/B$270</f>
        <v>3.1784730063111818E-3</v>
      </c>
      <c r="D6" s="15">
        <f>Tabell13[[#This Row],[Andel av total insats]]*E$3</f>
        <v>316258.06412796257</v>
      </c>
      <c r="E6" s="16">
        <f>Tabell13[[#This Row],[Insats]]-Tabell13[[#This Row],[Nedsättning i kronor]]</f>
        <v>1769.9358720374294</v>
      </c>
      <c r="F6" s="17"/>
      <c r="G6" s="15">
        <f>Tabell13[[#This Row],[Andel av total insats]]*H$3</f>
        <v>190708.3803786709</v>
      </c>
      <c r="H6" s="16">
        <f>Tabell13[[#This Row],[Insats]]-G6</f>
        <v>127319.6196213291</v>
      </c>
    </row>
    <row r="7" spans="1:8" x14ac:dyDescent="0.2">
      <c r="A7" s="12">
        <v>4103</v>
      </c>
      <c r="B7" s="13">
        <v>318028</v>
      </c>
      <c r="C7" s="14">
        <f>Tabell13[[#This Row],[Insats]]/B$270</f>
        <v>3.1784730063111818E-3</v>
      </c>
      <c r="D7" s="15">
        <f>Tabell13[[#This Row],[Andel av total insats]]*E$3</f>
        <v>316258.06412796257</v>
      </c>
      <c r="E7" s="16">
        <f>Tabell13[[#This Row],[Insats]]-Tabell13[[#This Row],[Nedsättning i kronor]]</f>
        <v>1769.9358720374294</v>
      </c>
      <c r="F7" s="17"/>
      <c r="G7" s="15">
        <f>Tabell13[[#This Row],[Andel av total insats]]*H$3</f>
        <v>190708.3803786709</v>
      </c>
      <c r="H7" s="16">
        <f>Tabell13[[#This Row],[Insats]]-G7</f>
        <v>127319.6196213291</v>
      </c>
    </row>
    <row r="8" spans="1:8" x14ac:dyDescent="0.2">
      <c r="A8" s="12">
        <v>4104</v>
      </c>
      <c r="B8" s="13">
        <v>318028</v>
      </c>
      <c r="C8" s="14">
        <f>Tabell13[[#This Row],[Insats]]/B$270</f>
        <v>3.1784730063111818E-3</v>
      </c>
      <c r="D8" s="15">
        <f>Tabell13[[#This Row],[Andel av total insats]]*E$3</f>
        <v>316258.06412796257</v>
      </c>
      <c r="E8" s="16">
        <f>Tabell13[[#This Row],[Insats]]-Tabell13[[#This Row],[Nedsättning i kronor]]</f>
        <v>1769.9358720374294</v>
      </c>
      <c r="F8" s="17"/>
      <c r="G8" s="15">
        <f>Tabell13[[#This Row],[Andel av total insats]]*H$3</f>
        <v>190708.3803786709</v>
      </c>
      <c r="H8" s="16">
        <f>Tabell13[[#This Row],[Insats]]-G8</f>
        <v>127319.6196213291</v>
      </c>
    </row>
    <row r="9" spans="1:8" x14ac:dyDescent="0.2">
      <c r="A9" s="12">
        <v>4105</v>
      </c>
      <c r="B9" s="13">
        <v>318028</v>
      </c>
      <c r="C9" s="14">
        <f>Tabell13[[#This Row],[Insats]]/B$270</f>
        <v>3.1784730063111818E-3</v>
      </c>
      <c r="D9" s="15">
        <f>Tabell13[[#This Row],[Andel av total insats]]*E$3</f>
        <v>316258.06412796257</v>
      </c>
      <c r="E9" s="16">
        <f>Tabell13[[#This Row],[Insats]]-Tabell13[[#This Row],[Nedsättning i kronor]]</f>
        <v>1769.9358720374294</v>
      </c>
      <c r="F9" s="17"/>
      <c r="G9" s="15">
        <f>Tabell13[[#This Row],[Andel av total insats]]*H$3</f>
        <v>190708.3803786709</v>
      </c>
      <c r="H9" s="16">
        <f>Tabell13[[#This Row],[Insats]]-G9</f>
        <v>127319.6196213291</v>
      </c>
    </row>
    <row r="10" spans="1:8" x14ac:dyDescent="0.2">
      <c r="A10" s="12">
        <v>4106</v>
      </c>
      <c r="B10" s="13">
        <v>318028</v>
      </c>
      <c r="C10" s="14">
        <f>Tabell13[[#This Row],[Insats]]/B$270</f>
        <v>3.1784730063111818E-3</v>
      </c>
      <c r="D10" s="15">
        <f>Tabell13[[#This Row],[Andel av total insats]]*E$3</f>
        <v>316258.06412796257</v>
      </c>
      <c r="E10" s="16">
        <f>Tabell13[[#This Row],[Insats]]-Tabell13[[#This Row],[Nedsättning i kronor]]</f>
        <v>1769.9358720374294</v>
      </c>
      <c r="F10" s="17"/>
      <c r="G10" s="15">
        <f>Tabell13[[#This Row],[Andel av total insats]]*H$3</f>
        <v>190708.3803786709</v>
      </c>
      <c r="H10" s="16">
        <f>Tabell13[[#This Row],[Insats]]-G10</f>
        <v>127319.6196213291</v>
      </c>
    </row>
    <row r="11" spans="1:8" x14ac:dyDescent="0.2">
      <c r="A11" s="12">
        <v>4107</v>
      </c>
      <c r="B11" s="13">
        <v>318028</v>
      </c>
      <c r="C11" s="14">
        <f>Tabell13[[#This Row],[Insats]]/B$270</f>
        <v>3.1784730063111818E-3</v>
      </c>
      <c r="D11" s="15">
        <f>Tabell13[[#This Row],[Andel av total insats]]*E$3</f>
        <v>316258.06412796257</v>
      </c>
      <c r="E11" s="16">
        <f>Tabell13[[#This Row],[Insats]]-Tabell13[[#This Row],[Nedsättning i kronor]]</f>
        <v>1769.9358720374294</v>
      </c>
      <c r="F11" s="17"/>
      <c r="G11" s="15">
        <f>Tabell13[[#This Row],[Andel av total insats]]*H$3</f>
        <v>190708.3803786709</v>
      </c>
      <c r="H11" s="16">
        <f>Tabell13[[#This Row],[Insats]]-G11</f>
        <v>127319.6196213291</v>
      </c>
    </row>
    <row r="12" spans="1:8" x14ac:dyDescent="0.2">
      <c r="A12" s="12">
        <v>4108</v>
      </c>
      <c r="B12" s="13">
        <v>318028</v>
      </c>
      <c r="C12" s="14">
        <f>Tabell13[[#This Row],[Insats]]/B$270</f>
        <v>3.1784730063111818E-3</v>
      </c>
      <c r="D12" s="15">
        <f>Tabell13[[#This Row],[Andel av total insats]]*E$3</f>
        <v>316258.06412796257</v>
      </c>
      <c r="E12" s="16">
        <f>Tabell13[[#This Row],[Insats]]-Tabell13[[#This Row],[Nedsättning i kronor]]</f>
        <v>1769.9358720374294</v>
      </c>
      <c r="F12" s="17"/>
      <c r="G12" s="15">
        <f>Tabell13[[#This Row],[Andel av total insats]]*H$3</f>
        <v>190708.3803786709</v>
      </c>
      <c r="H12" s="16">
        <f>Tabell13[[#This Row],[Insats]]-G12</f>
        <v>127319.6196213291</v>
      </c>
    </row>
    <row r="13" spans="1:8" x14ac:dyDescent="0.2">
      <c r="A13" s="12">
        <v>4109</v>
      </c>
      <c r="B13" s="13">
        <v>318028</v>
      </c>
      <c r="C13" s="14">
        <f>Tabell13[[#This Row],[Insats]]/B$270</f>
        <v>3.1784730063111818E-3</v>
      </c>
      <c r="D13" s="15">
        <f>Tabell13[[#This Row],[Andel av total insats]]*E$3</f>
        <v>316258.06412796257</v>
      </c>
      <c r="E13" s="16">
        <f>Tabell13[[#This Row],[Insats]]-Tabell13[[#This Row],[Nedsättning i kronor]]</f>
        <v>1769.9358720374294</v>
      </c>
      <c r="F13" s="17"/>
      <c r="G13" s="15">
        <f>Tabell13[[#This Row],[Andel av total insats]]*H$3</f>
        <v>190708.3803786709</v>
      </c>
      <c r="H13" s="16">
        <f>Tabell13[[#This Row],[Insats]]-G13</f>
        <v>127319.6196213291</v>
      </c>
    </row>
    <row r="14" spans="1:8" x14ac:dyDescent="0.2">
      <c r="A14" s="12">
        <v>4110</v>
      </c>
      <c r="B14" s="13">
        <v>318028</v>
      </c>
      <c r="C14" s="14">
        <f>Tabell13[[#This Row],[Insats]]/B$270</f>
        <v>3.1784730063111818E-3</v>
      </c>
      <c r="D14" s="15">
        <f>Tabell13[[#This Row],[Andel av total insats]]*E$3</f>
        <v>316258.06412796257</v>
      </c>
      <c r="E14" s="16">
        <f>Tabell13[[#This Row],[Insats]]-Tabell13[[#This Row],[Nedsättning i kronor]]</f>
        <v>1769.9358720374294</v>
      </c>
      <c r="F14" s="17"/>
      <c r="G14" s="15">
        <f>Tabell13[[#This Row],[Andel av total insats]]*H$3</f>
        <v>190708.3803786709</v>
      </c>
      <c r="H14" s="16">
        <f>Tabell13[[#This Row],[Insats]]-G14</f>
        <v>127319.6196213291</v>
      </c>
    </row>
    <row r="15" spans="1:8" x14ac:dyDescent="0.2">
      <c r="A15" s="12">
        <v>4111</v>
      </c>
      <c r="B15" s="13">
        <v>318028</v>
      </c>
      <c r="C15" s="14">
        <f>Tabell13[[#This Row],[Insats]]/B$270</f>
        <v>3.1784730063111818E-3</v>
      </c>
      <c r="D15" s="15">
        <f>Tabell13[[#This Row],[Andel av total insats]]*E$3</f>
        <v>316258.06412796257</v>
      </c>
      <c r="E15" s="16">
        <f>Tabell13[[#This Row],[Insats]]-Tabell13[[#This Row],[Nedsättning i kronor]]</f>
        <v>1769.9358720374294</v>
      </c>
      <c r="F15" s="17"/>
      <c r="G15" s="15">
        <f>Tabell13[[#This Row],[Andel av total insats]]*H$3</f>
        <v>190708.3803786709</v>
      </c>
      <c r="H15" s="16">
        <f>Tabell13[[#This Row],[Insats]]-G15</f>
        <v>127319.6196213291</v>
      </c>
    </row>
    <row r="16" spans="1:8" x14ac:dyDescent="0.2">
      <c r="A16" s="12">
        <v>4112</v>
      </c>
      <c r="B16" s="13">
        <v>318028</v>
      </c>
      <c r="C16" s="14">
        <f>Tabell13[[#This Row],[Insats]]/B$270</f>
        <v>3.1784730063111818E-3</v>
      </c>
      <c r="D16" s="15">
        <f>Tabell13[[#This Row],[Andel av total insats]]*E$3</f>
        <v>316258.06412796257</v>
      </c>
      <c r="E16" s="16">
        <f>Tabell13[[#This Row],[Insats]]-Tabell13[[#This Row],[Nedsättning i kronor]]</f>
        <v>1769.9358720374294</v>
      </c>
      <c r="F16" s="17"/>
      <c r="G16" s="15">
        <f>Tabell13[[#This Row],[Andel av total insats]]*H$3</f>
        <v>190708.3803786709</v>
      </c>
      <c r="H16" s="16">
        <f>Tabell13[[#This Row],[Insats]]-G16</f>
        <v>127319.6196213291</v>
      </c>
    </row>
    <row r="17" spans="1:8" x14ac:dyDescent="0.2">
      <c r="A17" s="12">
        <v>4113</v>
      </c>
      <c r="B17" s="13">
        <v>318028</v>
      </c>
      <c r="C17" s="14">
        <f>Tabell13[[#This Row],[Insats]]/B$270</f>
        <v>3.1784730063111818E-3</v>
      </c>
      <c r="D17" s="15">
        <f>Tabell13[[#This Row],[Andel av total insats]]*E$3</f>
        <v>316258.06412796257</v>
      </c>
      <c r="E17" s="16">
        <f>Tabell13[[#This Row],[Insats]]-Tabell13[[#This Row],[Nedsättning i kronor]]</f>
        <v>1769.9358720374294</v>
      </c>
      <c r="F17" s="17"/>
      <c r="G17" s="15">
        <f>Tabell13[[#This Row],[Andel av total insats]]*H$3</f>
        <v>190708.3803786709</v>
      </c>
      <c r="H17" s="16">
        <f>Tabell13[[#This Row],[Insats]]-G17</f>
        <v>127319.6196213291</v>
      </c>
    </row>
    <row r="18" spans="1:8" x14ac:dyDescent="0.2">
      <c r="A18" s="12">
        <v>4114</v>
      </c>
      <c r="B18" s="13">
        <v>318028</v>
      </c>
      <c r="C18" s="14">
        <f>Tabell13[[#This Row],[Insats]]/B$270</f>
        <v>3.1784730063111818E-3</v>
      </c>
      <c r="D18" s="15">
        <f>Tabell13[[#This Row],[Andel av total insats]]*E$3</f>
        <v>316258.06412796257</v>
      </c>
      <c r="E18" s="16">
        <f>Tabell13[[#This Row],[Insats]]-Tabell13[[#This Row],[Nedsättning i kronor]]</f>
        <v>1769.9358720374294</v>
      </c>
      <c r="F18" s="17"/>
      <c r="G18" s="15">
        <f>Tabell13[[#This Row],[Andel av total insats]]*H$3</f>
        <v>190708.3803786709</v>
      </c>
      <c r="H18" s="16">
        <f>Tabell13[[#This Row],[Insats]]-G18</f>
        <v>127319.6196213291</v>
      </c>
    </row>
    <row r="19" spans="1:8" x14ac:dyDescent="0.2">
      <c r="A19" s="12">
        <v>4201</v>
      </c>
      <c r="B19" s="13">
        <v>332605</v>
      </c>
      <c r="C19" s="14">
        <f>Tabell13[[#This Row],[Insats]]/B$270</f>
        <v>3.3241601816951043E-3</v>
      </c>
      <c r="D19" s="15">
        <f>Tabell13[[#This Row],[Andel av total insats]]*E$3</f>
        <v>330753.9380786629</v>
      </c>
      <c r="E19" s="16">
        <f>Tabell13[[#This Row],[Insats]]-Tabell13[[#This Row],[Nedsättning i kronor]]</f>
        <v>1851.0619213370956</v>
      </c>
      <c r="F19" s="17"/>
      <c r="G19" s="15">
        <f>Tabell13[[#This Row],[Andel av total insats]]*H$3</f>
        <v>199449.61090170627</v>
      </c>
      <c r="H19" s="16">
        <f>Tabell13[[#This Row],[Insats]]-G19</f>
        <v>133155.38909829373</v>
      </c>
    </row>
    <row r="20" spans="1:8" x14ac:dyDescent="0.2">
      <c r="A20" s="12">
        <v>4202</v>
      </c>
      <c r="B20" s="13">
        <v>332605</v>
      </c>
      <c r="C20" s="14">
        <f>Tabell13[[#This Row],[Insats]]/B$270</f>
        <v>3.3241601816951043E-3</v>
      </c>
      <c r="D20" s="15">
        <f>Tabell13[[#This Row],[Andel av total insats]]*E$3</f>
        <v>330753.9380786629</v>
      </c>
      <c r="E20" s="16">
        <f>Tabell13[[#This Row],[Insats]]-Tabell13[[#This Row],[Nedsättning i kronor]]</f>
        <v>1851.0619213370956</v>
      </c>
      <c r="F20" s="17"/>
      <c r="G20" s="15">
        <f>Tabell13[[#This Row],[Andel av total insats]]*H$3</f>
        <v>199449.61090170627</v>
      </c>
      <c r="H20" s="16">
        <f>Tabell13[[#This Row],[Insats]]-G20</f>
        <v>133155.38909829373</v>
      </c>
    </row>
    <row r="21" spans="1:8" x14ac:dyDescent="0.2">
      <c r="A21" s="12">
        <v>4203</v>
      </c>
      <c r="B21" s="13">
        <v>332605</v>
      </c>
      <c r="C21" s="14">
        <f>Tabell13[[#This Row],[Insats]]/B$270</f>
        <v>3.3241601816951043E-3</v>
      </c>
      <c r="D21" s="15">
        <f>Tabell13[[#This Row],[Andel av total insats]]*E$3</f>
        <v>330753.9380786629</v>
      </c>
      <c r="E21" s="16">
        <f>Tabell13[[#This Row],[Insats]]-Tabell13[[#This Row],[Nedsättning i kronor]]</f>
        <v>1851.0619213370956</v>
      </c>
      <c r="F21" s="17"/>
      <c r="G21" s="15">
        <f>Tabell13[[#This Row],[Andel av total insats]]*H$3</f>
        <v>199449.61090170627</v>
      </c>
      <c r="H21" s="16">
        <f>Tabell13[[#This Row],[Insats]]-G21</f>
        <v>133155.38909829373</v>
      </c>
    </row>
    <row r="22" spans="1:8" x14ac:dyDescent="0.2">
      <c r="A22" s="12">
        <v>4204</v>
      </c>
      <c r="B22" s="13">
        <v>332605</v>
      </c>
      <c r="C22" s="14">
        <f>Tabell13[[#This Row],[Insats]]/B$270</f>
        <v>3.3241601816951043E-3</v>
      </c>
      <c r="D22" s="15">
        <f>Tabell13[[#This Row],[Andel av total insats]]*E$3</f>
        <v>330753.9380786629</v>
      </c>
      <c r="E22" s="16">
        <f>Tabell13[[#This Row],[Insats]]-Tabell13[[#This Row],[Nedsättning i kronor]]</f>
        <v>1851.0619213370956</v>
      </c>
      <c r="F22" s="17"/>
      <c r="G22" s="15">
        <f>Tabell13[[#This Row],[Andel av total insats]]*H$3</f>
        <v>199449.61090170627</v>
      </c>
      <c r="H22" s="16">
        <f>Tabell13[[#This Row],[Insats]]-G22</f>
        <v>133155.38909829373</v>
      </c>
    </row>
    <row r="23" spans="1:8" x14ac:dyDescent="0.2">
      <c r="A23" s="12">
        <v>4205</v>
      </c>
      <c r="B23" s="13">
        <v>332605</v>
      </c>
      <c r="C23" s="14">
        <f>Tabell13[[#This Row],[Insats]]/B$270</f>
        <v>3.3241601816951043E-3</v>
      </c>
      <c r="D23" s="15">
        <f>Tabell13[[#This Row],[Andel av total insats]]*E$3</f>
        <v>330753.9380786629</v>
      </c>
      <c r="E23" s="16">
        <f>Tabell13[[#This Row],[Insats]]-Tabell13[[#This Row],[Nedsättning i kronor]]</f>
        <v>1851.0619213370956</v>
      </c>
      <c r="F23" s="17"/>
      <c r="G23" s="15">
        <f>Tabell13[[#This Row],[Andel av total insats]]*H$3</f>
        <v>199449.61090170627</v>
      </c>
      <c r="H23" s="16">
        <f>Tabell13[[#This Row],[Insats]]-G23</f>
        <v>133155.38909829373</v>
      </c>
    </row>
    <row r="24" spans="1:8" x14ac:dyDescent="0.2">
      <c r="A24" s="12">
        <v>4206</v>
      </c>
      <c r="B24" s="13">
        <v>332605</v>
      </c>
      <c r="C24" s="14">
        <f>Tabell13[[#This Row],[Insats]]/B$270</f>
        <v>3.3241601816951043E-3</v>
      </c>
      <c r="D24" s="15">
        <f>Tabell13[[#This Row],[Andel av total insats]]*E$3</f>
        <v>330753.9380786629</v>
      </c>
      <c r="E24" s="16">
        <f>Tabell13[[#This Row],[Insats]]-Tabell13[[#This Row],[Nedsättning i kronor]]</f>
        <v>1851.0619213370956</v>
      </c>
      <c r="F24" s="17"/>
      <c r="G24" s="15">
        <f>Tabell13[[#This Row],[Andel av total insats]]*H$3</f>
        <v>199449.61090170627</v>
      </c>
      <c r="H24" s="16">
        <f>Tabell13[[#This Row],[Insats]]-G24</f>
        <v>133155.38909829373</v>
      </c>
    </row>
    <row r="25" spans="1:8" x14ac:dyDescent="0.2">
      <c r="A25" s="12">
        <v>4207</v>
      </c>
      <c r="B25" s="13">
        <v>332605</v>
      </c>
      <c r="C25" s="14">
        <f>Tabell13[[#This Row],[Insats]]/B$270</f>
        <v>3.3241601816951043E-3</v>
      </c>
      <c r="D25" s="15">
        <f>Tabell13[[#This Row],[Andel av total insats]]*E$3</f>
        <v>330753.9380786629</v>
      </c>
      <c r="E25" s="16">
        <f>Tabell13[[#This Row],[Insats]]-Tabell13[[#This Row],[Nedsättning i kronor]]</f>
        <v>1851.0619213370956</v>
      </c>
      <c r="F25" s="17"/>
      <c r="G25" s="15">
        <f>Tabell13[[#This Row],[Andel av total insats]]*H$3</f>
        <v>199449.61090170627</v>
      </c>
      <c r="H25" s="16">
        <f>Tabell13[[#This Row],[Insats]]-G25</f>
        <v>133155.38909829373</v>
      </c>
    </row>
    <row r="26" spans="1:8" x14ac:dyDescent="0.2">
      <c r="A26" s="12">
        <v>4208</v>
      </c>
      <c r="B26" s="13">
        <v>332605</v>
      </c>
      <c r="C26" s="14">
        <f>Tabell13[[#This Row],[Insats]]/B$270</f>
        <v>3.3241601816951043E-3</v>
      </c>
      <c r="D26" s="15">
        <f>Tabell13[[#This Row],[Andel av total insats]]*E$3</f>
        <v>330753.9380786629</v>
      </c>
      <c r="E26" s="16">
        <f>Tabell13[[#This Row],[Insats]]-Tabell13[[#This Row],[Nedsättning i kronor]]</f>
        <v>1851.0619213370956</v>
      </c>
      <c r="F26" s="17"/>
      <c r="G26" s="15">
        <f>Tabell13[[#This Row],[Andel av total insats]]*H$3</f>
        <v>199449.61090170627</v>
      </c>
      <c r="H26" s="16">
        <f>Tabell13[[#This Row],[Insats]]-G26</f>
        <v>133155.38909829373</v>
      </c>
    </row>
    <row r="27" spans="1:8" x14ac:dyDescent="0.2">
      <c r="A27" s="12">
        <v>4209</v>
      </c>
      <c r="B27" s="13">
        <v>332605</v>
      </c>
      <c r="C27" s="14">
        <f>Tabell13[[#This Row],[Insats]]/B$270</f>
        <v>3.3241601816951043E-3</v>
      </c>
      <c r="D27" s="15">
        <f>Tabell13[[#This Row],[Andel av total insats]]*E$3</f>
        <v>330753.9380786629</v>
      </c>
      <c r="E27" s="16">
        <f>Tabell13[[#This Row],[Insats]]-Tabell13[[#This Row],[Nedsättning i kronor]]</f>
        <v>1851.0619213370956</v>
      </c>
      <c r="F27" s="17"/>
      <c r="G27" s="15">
        <f>Tabell13[[#This Row],[Andel av total insats]]*H$3</f>
        <v>199449.61090170627</v>
      </c>
      <c r="H27" s="16">
        <f>Tabell13[[#This Row],[Insats]]-G27</f>
        <v>133155.38909829373</v>
      </c>
    </row>
    <row r="28" spans="1:8" x14ac:dyDescent="0.2">
      <c r="A28" s="12">
        <v>4210</v>
      </c>
      <c r="B28" s="13">
        <v>332605</v>
      </c>
      <c r="C28" s="14">
        <f>Tabell13[[#This Row],[Insats]]/B$270</f>
        <v>3.3241601816951043E-3</v>
      </c>
      <c r="D28" s="15">
        <f>Tabell13[[#This Row],[Andel av total insats]]*E$3</f>
        <v>330753.9380786629</v>
      </c>
      <c r="E28" s="16">
        <f>Tabell13[[#This Row],[Insats]]-Tabell13[[#This Row],[Nedsättning i kronor]]</f>
        <v>1851.0619213370956</v>
      </c>
      <c r="F28" s="17"/>
      <c r="G28" s="15">
        <f>Tabell13[[#This Row],[Andel av total insats]]*H$3</f>
        <v>199449.61090170627</v>
      </c>
      <c r="H28" s="16">
        <f>Tabell13[[#This Row],[Insats]]-G28</f>
        <v>133155.38909829373</v>
      </c>
    </row>
    <row r="29" spans="1:8" x14ac:dyDescent="0.2">
      <c r="A29" s="12">
        <v>4211</v>
      </c>
      <c r="B29" s="13">
        <v>332605</v>
      </c>
      <c r="C29" s="14">
        <f>Tabell13[[#This Row],[Insats]]/B$270</f>
        <v>3.3241601816951043E-3</v>
      </c>
      <c r="D29" s="15">
        <f>Tabell13[[#This Row],[Andel av total insats]]*E$3</f>
        <v>330753.9380786629</v>
      </c>
      <c r="E29" s="16">
        <f>Tabell13[[#This Row],[Insats]]-Tabell13[[#This Row],[Nedsättning i kronor]]</f>
        <v>1851.0619213370956</v>
      </c>
      <c r="F29" s="17"/>
      <c r="G29" s="15">
        <f>Tabell13[[#This Row],[Andel av total insats]]*H$3</f>
        <v>199449.61090170627</v>
      </c>
      <c r="H29" s="16">
        <f>Tabell13[[#This Row],[Insats]]-G29</f>
        <v>133155.38909829373</v>
      </c>
    </row>
    <row r="30" spans="1:8" x14ac:dyDescent="0.2">
      <c r="A30" s="12">
        <v>4212</v>
      </c>
      <c r="B30" s="13">
        <v>332605</v>
      </c>
      <c r="C30" s="14">
        <f>Tabell13[[#This Row],[Insats]]/B$270</f>
        <v>3.3241601816951043E-3</v>
      </c>
      <c r="D30" s="15">
        <f>Tabell13[[#This Row],[Andel av total insats]]*E$3</f>
        <v>330753.9380786629</v>
      </c>
      <c r="E30" s="16">
        <f>Tabell13[[#This Row],[Insats]]-Tabell13[[#This Row],[Nedsättning i kronor]]</f>
        <v>1851.0619213370956</v>
      </c>
      <c r="F30" s="17"/>
      <c r="G30" s="15">
        <f>Tabell13[[#This Row],[Andel av total insats]]*H$3</f>
        <v>199449.61090170627</v>
      </c>
      <c r="H30" s="16">
        <f>Tabell13[[#This Row],[Insats]]-G30</f>
        <v>133155.38909829373</v>
      </c>
    </row>
    <row r="31" spans="1:8" x14ac:dyDescent="0.2">
      <c r="A31" s="12">
        <v>4213</v>
      </c>
      <c r="B31" s="13">
        <v>332605</v>
      </c>
      <c r="C31" s="14">
        <f>Tabell13[[#This Row],[Insats]]/B$270</f>
        <v>3.3241601816951043E-3</v>
      </c>
      <c r="D31" s="15">
        <f>Tabell13[[#This Row],[Andel av total insats]]*E$3</f>
        <v>330753.9380786629</v>
      </c>
      <c r="E31" s="16">
        <f>Tabell13[[#This Row],[Insats]]-Tabell13[[#This Row],[Nedsättning i kronor]]</f>
        <v>1851.0619213370956</v>
      </c>
      <c r="F31" s="17"/>
      <c r="G31" s="15">
        <f>Tabell13[[#This Row],[Andel av total insats]]*H$3</f>
        <v>199449.61090170627</v>
      </c>
      <c r="H31" s="16">
        <f>Tabell13[[#This Row],[Insats]]-G31</f>
        <v>133155.38909829373</v>
      </c>
    </row>
    <row r="32" spans="1:8" x14ac:dyDescent="0.2">
      <c r="A32" s="12">
        <v>4214</v>
      </c>
      <c r="B32" s="13">
        <v>332605</v>
      </c>
      <c r="C32" s="14">
        <f>Tabell13[[#This Row],[Insats]]/B$270</f>
        <v>3.3241601816951043E-3</v>
      </c>
      <c r="D32" s="15">
        <f>Tabell13[[#This Row],[Andel av total insats]]*E$3</f>
        <v>330753.9380786629</v>
      </c>
      <c r="E32" s="16">
        <f>Tabell13[[#This Row],[Insats]]-Tabell13[[#This Row],[Nedsättning i kronor]]</f>
        <v>1851.0619213370956</v>
      </c>
      <c r="F32" s="17"/>
      <c r="G32" s="15">
        <f>Tabell13[[#This Row],[Andel av total insats]]*H$3</f>
        <v>199449.61090170627</v>
      </c>
      <c r="H32" s="16">
        <f>Tabell13[[#This Row],[Insats]]-G32</f>
        <v>133155.38909829373</v>
      </c>
    </row>
    <row r="33" spans="1:8" x14ac:dyDescent="0.2">
      <c r="A33" s="12">
        <v>4301</v>
      </c>
      <c r="B33" s="13">
        <v>339873</v>
      </c>
      <c r="C33" s="14">
        <f>Tabell13[[#This Row],[Insats]]/B$270</f>
        <v>3.3967988858653966E-3</v>
      </c>
      <c r="D33" s="15">
        <f>Tabell13[[#This Row],[Andel av total insats]]*E$3</f>
        <v>337981.48914360697</v>
      </c>
      <c r="E33" s="16">
        <f>Tabell13[[#This Row],[Insats]]-Tabell13[[#This Row],[Nedsättning i kronor]]</f>
        <v>1891.5108563930262</v>
      </c>
      <c r="F33" s="17"/>
      <c r="G33" s="15">
        <f>Tabell13[[#This Row],[Andel av total insats]]*H$3</f>
        <v>203807.93315192379</v>
      </c>
      <c r="H33" s="16">
        <f>Tabell13[[#This Row],[Insats]]-G33</f>
        <v>136065.06684807621</v>
      </c>
    </row>
    <row r="34" spans="1:8" x14ac:dyDescent="0.2">
      <c r="A34" s="12">
        <v>4302</v>
      </c>
      <c r="B34" s="13">
        <v>339873</v>
      </c>
      <c r="C34" s="14">
        <f>Tabell13[[#This Row],[Insats]]/B$270</f>
        <v>3.3967988858653966E-3</v>
      </c>
      <c r="D34" s="15">
        <f>Tabell13[[#This Row],[Andel av total insats]]*E$3</f>
        <v>337981.48914360697</v>
      </c>
      <c r="E34" s="16">
        <f>Tabell13[[#This Row],[Insats]]-Tabell13[[#This Row],[Nedsättning i kronor]]</f>
        <v>1891.5108563930262</v>
      </c>
      <c r="F34" s="17"/>
      <c r="G34" s="15">
        <f>Tabell13[[#This Row],[Andel av total insats]]*H$3</f>
        <v>203807.93315192379</v>
      </c>
      <c r="H34" s="16">
        <f>Tabell13[[#This Row],[Insats]]-G34</f>
        <v>136065.06684807621</v>
      </c>
    </row>
    <row r="35" spans="1:8" x14ac:dyDescent="0.2">
      <c r="A35" s="12">
        <v>4304</v>
      </c>
      <c r="B35" s="13">
        <v>339873</v>
      </c>
      <c r="C35" s="14">
        <f>Tabell13[[#This Row],[Insats]]/B$270</f>
        <v>3.3967988858653966E-3</v>
      </c>
      <c r="D35" s="15">
        <f>Tabell13[[#This Row],[Andel av total insats]]*E$3</f>
        <v>337981.48914360697</v>
      </c>
      <c r="E35" s="16">
        <f>Tabell13[[#This Row],[Insats]]-Tabell13[[#This Row],[Nedsättning i kronor]]</f>
        <v>1891.5108563930262</v>
      </c>
      <c r="F35" s="17"/>
      <c r="G35" s="15">
        <f>Tabell13[[#This Row],[Andel av total insats]]*H$3</f>
        <v>203807.93315192379</v>
      </c>
      <c r="H35" s="16">
        <f>Tabell13[[#This Row],[Insats]]-G35</f>
        <v>136065.06684807621</v>
      </c>
    </row>
    <row r="36" spans="1:8" x14ac:dyDescent="0.2">
      <c r="A36" s="12">
        <v>4305</v>
      </c>
      <c r="B36" s="13">
        <v>339873</v>
      </c>
      <c r="C36" s="14">
        <f>Tabell13[[#This Row],[Insats]]/B$270</f>
        <v>3.3967988858653966E-3</v>
      </c>
      <c r="D36" s="15">
        <f>Tabell13[[#This Row],[Andel av total insats]]*E$3</f>
        <v>337981.48914360697</v>
      </c>
      <c r="E36" s="16">
        <f>Tabell13[[#This Row],[Insats]]-Tabell13[[#This Row],[Nedsättning i kronor]]</f>
        <v>1891.5108563930262</v>
      </c>
      <c r="F36" s="17"/>
      <c r="G36" s="15">
        <f>Tabell13[[#This Row],[Andel av total insats]]*H$3</f>
        <v>203807.93315192379</v>
      </c>
      <c r="H36" s="16">
        <f>Tabell13[[#This Row],[Insats]]-G36</f>
        <v>136065.06684807621</v>
      </c>
    </row>
    <row r="37" spans="1:8" x14ac:dyDescent="0.2">
      <c r="A37" s="12">
        <v>4306</v>
      </c>
      <c r="B37" s="13">
        <v>339873</v>
      </c>
      <c r="C37" s="14">
        <f>Tabell13[[#This Row],[Insats]]/B$270</f>
        <v>3.3967988858653966E-3</v>
      </c>
      <c r="D37" s="15">
        <f>Tabell13[[#This Row],[Andel av total insats]]*E$3</f>
        <v>337981.48914360697</v>
      </c>
      <c r="E37" s="16">
        <f>Tabell13[[#This Row],[Insats]]-Tabell13[[#This Row],[Nedsättning i kronor]]</f>
        <v>1891.5108563930262</v>
      </c>
      <c r="F37" s="17"/>
      <c r="G37" s="15">
        <f>Tabell13[[#This Row],[Andel av total insats]]*H$3</f>
        <v>203807.93315192379</v>
      </c>
      <c r="H37" s="16">
        <f>Tabell13[[#This Row],[Insats]]-G37</f>
        <v>136065.06684807621</v>
      </c>
    </row>
    <row r="38" spans="1:8" x14ac:dyDescent="0.2">
      <c r="A38" s="12">
        <v>4307</v>
      </c>
      <c r="B38" s="13">
        <v>339873</v>
      </c>
      <c r="C38" s="14">
        <f>Tabell13[[#This Row],[Insats]]/B$270</f>
        <v>3.3967988858653966E-3</v>
      </c>
      <c r="D38" s="15">
        <f>Tabell13[[#This Row],[Andel av total insats]]*E$3</f>
        <v>337981.48914360697</v>
      </c>
      <c r="E38" s="16">
        <f>Tabell13[[#This Row],[Insats]]-Tabell13[[#This Row],[Nedsättning i kronor]]</f>
        <v>1891.5108563930262</v>
      </c>
      <c r="F38" s="17"/>
      <c r="G38" s="15">
        <f>Tabell13[[#This Row],[Andel av total insats]]*H$3</f>
        <v>203807.93315192379</v>
      </c>
      <c r="H38" s="16">
        <f>Tabell13[[#This Row],[Insats]]-G38</f>
        <v>136065.06684807621</v>
      </c>
    </row>
    <row r="39" spans="1:8" x14ac:dyDescent="0.2">
      <c r="A39" s="12">
        <v>4308</v>
      </c>
      <c r="B39" s="13">
        <v>339873</v>
      </c>
      <c r="C39" s="14">
        <f>Tabell13[[#This Row],[Insats]]/B$270</f>
        <v>3.3967988858653966E-3</v>
      </c>
      <c r="D39" s="15">
        <f>Tabell13[[#This Row],[Andel av total insats]]*E$3</f>
        <v>337981.48914360697</v>
      </c>
      <c r="E39" s="16">
        <f>Tabell13[[#This Row],[Insats]]-Tabell13[[#This Row],[Nedsättning i kronor]]</f>
        <v>1891.5108563930262</v>
      </c>
      <c r="F39" s="17"/>
      <c r="G39" s="15">
        <f>Tabell13[[#This Row],[Andel av total insats]]*H$3</f>
        <v>203807.93315192379</v>
      </c>
      <c r="H39" s="16">
        <f>Tabell13[[#This Row],[Insats]]-G39</f>
        <v>136065.06684807621</v>
      </c>
    </row>
    <row r="40" spans="1:8" x14ac:dyDescent="0.2">
      <c r="A40" s="12">
        <v>4310</v>
      </c>
      <c r="B40" s="13">
        <v>339873</v>
      </c>
      <c r="C40" s="14">
        <f>Tabell13[[#This Row],[Insats]]/B$270</f>
        <v>3.3967988858653966E-3</v>
      </c>
      <c r="D40" s="15">
        <f>Tabell13[[#This Row],[Andel av total insats]]*E$3</f>
        <v>337981.48914360697</v>
      </c>
      <c r="E40" s="16">
        <f>Tabell13[[#This Row],[Insats]]-Tabell13[[#This Row],[Nedsättning i kronor]]</f>
        <v>1891.5108563930262</v>
      </c>
      <c r="F40" s="17"/>
      <c r="G40" s="15">
        <f>Tabell13[[#This Row],[Andel av total insats]]*H$3</f>
        <v>203807.93315192379</v>
      </c>
      <c r="H40" s="16">
        <f>Tabell13[[#This Row],[Insats]]-G40</f>
        <v>136065.06684807621</v>
      </c>
    </row>
    <row r="41" spans="1:8" x14ac:dyDescent="0.2">
      <c r="A41" s="12">
        <v>4311</v>
      </c>
      <c r="B41" s="13">
        <v>339873</v>
      </c>
      <c r="C41" s="14">
        <f>Tabell13[[#This Row],[Insats]]/B$270</f>
        <v>3.3967988858653966E-3</v>
      </c>
      <c r="D41" s="15">
        <f>Tabell13[[#This Row],[Andel av total insats]]*E$3</f>
        <v>337981.48914360697</v>
      </c>
      <c r="E41" s="16">
        <f>Tabell13[[#This Row],[Insats]]-Tabell13[[#This Row],[Nedsättning i kronor]]</f>
        <v>1891.5108563930262</v>
      </c>
      <c r="F41" s="17"/>
      <c r="G41" s="15">
        <f>Tabell13[[#This Row],[Andel av total insats]]*H$3</f>
        <v>203807.93315192379</v>
      </c>
      <c r="H41" s="16">
        <f>Tabell13[[#This Row],[Insats]]-G41</f>
        <v>136065.06684807621</v>
      </c>
    </row>
    <row r="42" spans="1:8" x14ac:dyDescent="0.2">
      <c r="A42" s="12">
        <v>4312</v>
      </c>
      <c r="B42" s="13">
        <v>339873</v>
      </c>
      <c r="C42" s="14">
        <f>Tabell13[[#This Row],[Insats]]/B$270</f>
        <v>3.3967988858653966E-3</v>
      </c>
      <c r="D42" s="15">
        <f>Tabell13[[#This Row],[Andel av total insats]]*E$3</f>
        <v>337981.48914360697</v>
      </c>
      <c r="E42" s="16">
        <f>Tabell13[[#This Row],[Insats]]-Tabell13[[#This Row],[Nedsättning i kronor]]</f>
        <v>1891.5108563930262</v>
      </c>
      <c r="F42" s="17"/>
      <c r="G42" s="15">
        <f>Tabell13[[#This Row],[Andel av total insats]]*H$3</f>
        <v>203807.93315192379</v>
      </c>
      <c r="H42" s="16">
        <f>Tabell13[[#This Row],[Insats]]-G42</f>
        <v>136065.06684807621</v>
      </c>
    </row>
    <row r="43" spans="1:8" x14ac:dyDescent="0.2">
      <c r="A43" s="12">
        <v>4313</v>
      </c>
      <c r="B43" s="13">
        <v>339873</v>
      </c>
      <c r="C43" s="14">
        <f>Tabell13[[#This Row],[Insats]]/B$270</f>
        <v>3.3967988858653966E-3</v>
      </c>
      <c r="D43" s="15">
        <f>Tabell13[[#This Row],[Andel av total insats]]*E$3</f>
        <v>337981.48914360697</v>
      </c>
      <c r="E43" s="16">
        <f>Tabell13[[#This Row],[Insats]]-Tabell13[[#This Row],[Nedsättning i kronor]]</f>
        <v>1891.5108563930262</v>
      </c>
      <c r="F43" s="17"/>
      <c r="G43" s="15">
        <f>Tabell13[[#This Row],[Andel av total insats]]*H$3</f>
        <v>203807.93315192379</v>
      </c>
      <c r="H43" s="16">
        <f>Tabell13[[#This Row],[Insats]]-G43</f>
        <v>136065.06684807621</v>
      </c>
    </row>
    <row r="44" spans="1:8" x14ac:dyDescent="0.2">
      <c r="A44" s="12">
        <v>4314</v>
      </c>
      <c r="B44" s="13">
        <v>339873</v>
      </c>
      <c r="C44" s="14">
        <f>Tabell13[[#This Row],[Insats]]/B$270</f>
        <v>3.3967988858653966E-3</v>
      </c>
      <c r="D44" s="15">
        <f>Tabell13[[#This Row],[Andel av total insats]]*E$3</f>
        <v>337981.48914360697</v>
      </c>
      <c r="E44" s="16">
        <f>Tabell13[[#This Row],[Insats]]-Tabell13[[#This Row],[Nedsättning i kronor]]</f>
        <v>1891.5108563930262</v>
      </c>
      <c r="F44" s="17"/>
      <c r="G44" s="15">
        <f>Tabell13[[#This Row],[Andel av total insats]]*H$3</f>
        <v>203807.93315192379</v>
      </c>
      <c r="H44" s="16">
        <f>Tabell13[[#This Row],[Insats]]-G44</f>
        <v>136065.06684807621</v>
      </c>
    </row>
    <row r="45" spans="1:8" x14ac:dyDescent="0.2">
      <c r="A45" s="27">
        <v>4402</v>
      </c>
      <c r="B45" s="13">
        <v>457555</v>
      </c>
      <c r="C45" s="28">
        <f>Tabell13[[#This Row],[Insats]]/B$270</f>
        <v>4.5729502320635699E-3</v>
      </c>
      <c r="D45" s="26">
        <f>Tabell13[[#This Row],[Andel av total insats]]*E$3</f>
        <v>455008.5480903252</v>
      </c>
      <c r="E45" s="16">
        <f>Tabell13[[#This Row],[Insats]]-Tabell13[[#This Row],[Nedsättning i kronor]]</f>
        <v>2546.4519096747972</v>
      </c>
      <c r="F45" s="17"/>
      <c r="G45" s="15">
        <f>Tabell13[[#This Row],[Andel av total insats]]*H$3</f>
        <v>274377.01392381417</v>
      </c>
      <c r="H45" s="16">
        <f>Tabell13[[#This Row],[Insats]]-G45</f>
        <v>183177.98607618583</v>
      </c>
    </row>
    <row r="46" spans="1:8" x14ac:dyDescent="0.2">
      <c r="A46" s="12">
        <v>4403</v>
      </c>
      <c r="B46" s="13">
        <v>457555</v>
      </c>
      <c r="C46" s="14">
        <f>Tabell13[[#This Row],[Insats]]/B$270</f>
        <v>4.5729502320635699E-3</v>
      </c>
      <c r="D46" s="15">
        <f>Tabell13[[#This Row],[Andel av total insats]]*E$3</f>
        <v>455008.5480903252</v>
      </c>
      <c r="E46" s="16">
        <f>Tabell13[[#This Row],[Insats]]-Tabell13[[#This Row],[Nedsättning i kronor]]</f>
        <v>2546.4519096747972</v>
      </c>
      <c r="F46" s="17"/>
      <c r="G46" s="15">
        <f>Tabell13[[#This Row],[Andel av total insats]]*H$3</f>
        <v>274377.01392381417</v>
      </c>
      <c r="H46" s="16">
        <f>Tabell13[[#This Row],[Insats]]-G46</f>
        <v>183177.98607618583</v>
      </c>
    </row>
    <row r="47" spans="1:8" x14ac:dyDescent="0.2">
      <c r="A47" s="12">
        <v>4404</v>
      </c>
      <c r="B47" s="13">
        <v>457555</v>
      </c>
      <c r="C47" s="14">
        <f>Tabell13[[#This Row],[Insats]]/B$270</f>
        <v>4.5729502320635699E-3</v>
      </c>
      <c r="D47" s="15">
        <f>Tabell13[[#This Row],[Andel av total insats]]*E$3</f>
        <v>455008.5480903252</v>
      </c>
      <c r="E47" s="16">
        <f>Tabell13[[#This Row],[Insats]]-Tabell13[[#This Row],[Nedsättning i kronor]]</f>
        <v>2546.4519096747972</v>
      </c>
      <c r="F47" s="17"/>
      <c r="G47" s="15">
        <f>Tabell13[[#This Row],[Andel av total insats]]*H$3</f>
        <v>274377.01392381417</v>
      </c>
      <c r="H47" s="16">
        <f>Tabell13[[#This Row],[Insats]]-G47</f>
        <v>183177.98607618583</v>
      </c>
    </row>
    <row r="48" spans="1:8" x14ac:dyDescent="0.2">
      <c r="A48" s="12">
        <v>4405</v>
      </c>
      <c r="B48" s="13">
        <v>457555</v>
      </c>
      <c r="C48" s="14">
        <f>Tabell13[[#This Row],[Insats]]/B$270</f>
        <v>4.5729502320635699E-3</v>
      </c>
      <c r="D48" s="15">
        <f>Tabell13[[#This Row],[Andel av total insats]]*E$3</f>
        <v>455008.5480903252</v>
      </c>
      <c r="E48" s="16">
        <f>Tabell13[[#This Row],[Insats]]-Tabell13[[#This Row],[Nedsättning i kronor]]</f>
        <v>2546.4519096747972</v>
      </c>
      <c r="F48" s="17"/>
      <c r="G48" s="15">
        <f>Tabell13[[#This Row],[Andel av total insats]]*H$3</f>
        <v>274377.01392381417</v>
      </c>
      <c r="H48" s="16">
        <f>Tabell13[[#This Row],[Insats]]-G48</f>
        <v>183177.98607618583</v>
      </c>
    </row>
    <row r="49" spans="1:8" ht="40" x14ac:dyDescent="0.2">
      <c r="A49" s="6" t="s">
        <v>9</v>
      </c>
      <c r="B49" s="7" t="s">
        <v>10</v>
      </c>
      <c r="C49" s="8" t="s">
        <v>6</v>
      </c>
      <c r="D49" s="9" t="s">
        <v>7</v>
      </c>
      <c r="E49" s="10" t="s">
        <v>8</v>
      </c>
      <c r="F49" s="11"/>
      <c r="G49" s="9" t="s">
        <v>7</v>
      </c>
      <c r="H49" s="10" t="s">
        <v>8</v>
      </c>
    </row>
    <row r="50" spans="1:8" x14ac:dyDescent="0.2">
      <c r="A50" s="12">
        <v>4406</v>
      </c>
      <c r="B50" s="13">
        <v>457555</v>
      </c>
      <c r="C50" s="14">
        <f>Tabell13[[#This Row],[Insats]]/B$270</f>
        <v>4.5729502320635699E-3</v>
      </c>
      <c r="D50" s="15">
        <f>Tabell13[[#This Row],[Andel av total insats]]*E$3</f>
        <v>455008.5480903252</v>
      </c>
      <c r="E50" s="16">
        <f>Tabell13[[#This Row],[Insats]]-Tabell13[[#This Row],[Nedsättning i kronor]]</f>
        <v>2546.4519096747972</v>
      </c>
      <c r="F50" s="17"/>
      <c r="G50" s="15">
        <f>Tabell13[[#This Row],[Andel av total insats]]*H$3</f>
        <v>274377.01392381417</v>
      </c>
      <c r="H50" s="16">
        <f>Tabell13[[#This Row],[Insats]]-G50</f>
        <v>183177.98607618583</v>
      </c>
    </row>
    <row r="51" spans="1:8" x14ac:dyDescent="0.2">
      <c r="A51" s="12">
        <v>4407</v>
      </c>
      <c r="B51" s="13">
        <v>457555</v>
      </c>
      <c r="C51" s="14">
        <f>Tabell13[[#This Row],[Insats]]/B$270</f>
        <v>4.5729502320635699E-3</v>
      </c>
      <c r="D51" s="15">
        <f>Tabell13[[#This Row],[Andel av total insats]]*E$3</f>
        <v>455008.5480903252</v>
      </c>
      <c r="E51" s="16">
        <f>Tabell13[[#This Row],[Insats]]-Tabell13[[#This Row],[Nedsättning i kronor]]</f>
        <v>2546.4519096747972</v>
      </c>
      <c r="F51" s="17"/>
      <c r="G51" s="15">
        <f>Tabell13[[#This Row],[Andel av total insats]]*H$3</f>
        <v>274377.01392381417</v>
      </c>
      <c r="H51" s="16">
        <f>Tabell13[[#This Row],[Insats]]-G51</f>
        <v>183177.98607618583</v>
      </c>
    </row>
    <row r="52" spans="1:8" x14ac:dyDescent="0.2">
      <c r="A52" s="12">
        <v>4408</v>
      </c>
      <c r="B52" s="13">
        <v>457555</v>
      </c>
      <c r="C52" s="14">
        <f>Tabell13[[#This Row],[Insats]]/B$270</f>
        <v>4.5729502320635699E-3</v>
      </c>
      <c r="D52" s="15">
        <f>Tabell13[[#This Row],[Andel av total insats]]*E$3</f>
        <v>455008.5480903252</v>
      </c>
      <c r="E52" s="16">
        <f>Tabell13[[#This Row],[Insats]]-Tabell13[[#This Row],[Nedsättning i kronor]]</f>
        <v>2546.4519096747972</v>
      </c>
      <c r="F52" s="17"/>
      <c r="G52" s="15">
        <f>Tabell13[[#This Row],[Andel av total insats]]*H$3</f>
        <v>274377.01392381417</v>
      </c>
      <c r="H52" s="16">
        <f>Tabell13[[#This Row],[Insats]]-G52</f>
        <v>183177.98607618583</v>
      </c>
    </row>
    <row r="53" spans="1:8" x14ac:dyDescent="0.2">
      <c r="A53" s="12">
        <v>4409</v>
      </c>
      <c r="B53" s="13">
        <v>457555</v>
      </c>
      <c r="C53" s="14">
        <f>Tabell13[[#This Row],[Insats]]/B$270</f>
        <v>4.5729502320635699E-3</v>
      </c>
      <c r="D53" s="15">
        <f>Tabell13[[#This Row],[Andel av total insats]]*E$3</f>
        <v>455008.5480903252</v>
      </c>
      <c r="E53" s="16">
        <f>Tabell13[[#This Row],[Insats]]-Tabell13[[#This Row],[Nedsättning i kronor]]</f>
        <v>2546.4519096747972</v>
      </c>
      <c r="F53" s="17"/>
      <c r="G53" s="15">
        <f>Tabell13[[#This Row],[Andel av total insats]]*H$3</f>
        <v>274377.01392381417</v>
      </c>
      <c r="H53" s="16">
        <f>Tabell13[[#This Row],[Insats]]-G53</f>
        <v>183177.98607618583</v>
      </c>
    </row>
    <row r="54" spans="1:8" x14ac:dyDescent="0.2">
      <c r="A54" s="12">
        <v>4410</v>
      </c>
      <c r="B54" s="13">
        <v>457555</v>
      </c>
      <c r="C54" s="14">
        <f>Tabell13[[#This Row],[Insats]]/B$270</f>
        <v>4.5729502320635699E-3</v>
      </c>
      <c r="D54" s="15">
        <f>Tabell13[[#This Row],[Andel av total insats]]*E$3</f>
        <v>455008.5480903252</v>
      </c>
      <c r="E54" s="16">
        <f>Tabell13[[#This Row],[Insats]]-Tabell13[[#This Row],[Nedsättning i kronor]]</f>
        <v>2546.4519096747972</v>
      </c>
      <c r="F54" s="17"/>
      <c r="G54" s="15">
        <f>Tabell13[[#This Row],[Andel av total insats]]*H$3</f>
        <v>274377.01392381417</v>
      </c>
      <c r="H54" s="16">
        <f>Tabell13[[#This Row],[Insats]]-G54</f>
        <v>183177.98607618583</v>
      </c>
    </row>
    <row r="55" spans="1:8" x14ac:dyDescent="0.2">
      <c r="A55" s="12">
        <v>4411</v>
      </c>
      <c r="B55" s="13">
        <v>457555</v>
      </c>
      <c r="C55" s="14">
        <f>Tabell13[[#This Row],[Insats]]/B$270</f>
        <v>4.5729502320635699E-3</v>
      </c>
      <c r="D55" s="15">
        <f>Tabell13[[#This Row],[Andel av total insats]]*E$3</f>
        <v>455008.5480903252</v>
      </c>
      <c r="E55" s="16">
        <f>Tabell13[[#This Row],[Insats]]-Tabell13[[#This Row],[Nedsättning i kronor]]</f>
        <v>2546.4519096747972</v>
      </c>
      <c r="F55" s="17"/>
      <c r="G55" s="15">
        <f>Tabell13[[#This Row],[Andel av total insats]]*H$3</f>
        <v>274377.01392381417</v>
      </c>
      <c r="H55" s="16">
        <f>Tabell13[[#This Row],[Insats]]-G55</f>
        <v>183177.98607618583</v>
      </c>
    </row>
    <row r="56" spans="1:8" x14ac:dyDescent="0.2">
      <c r="A56" s="12">
        <v>4412</v>
      </c>
      <c r="B56" s="13">
        <v>457555</v>
      </c>
      <c r="C56" s="14">
        <f>Tabell13[[#This Row],[Insats]]/B$270</f>
        <v>4.5729502320635699E-3</v>
      </c>
      <c r="D56" s="15">
        <f>Tabell13[[#This Row],[Andel av total insats]]*E$3</f>
        <v>455008.5480903252</v>
      </c>
      <c r="E56" s="16">
        <f>Tabell13[[#This Row],[Insats]]-Tabell13[[#This Row],[Nedsättning i kronor]]</f>
        <v>2546.4519096747972</v>
      </c>
      <c r="F56" s="17"/>
      <c r="G56" s="15">
        <f>Tabell13[[#This Row],[Andel av total insats]]*H$3</f>
        <v>274377.01392381417</v>
      </c>
      <c r="H56" s="16">
        <f>Tabell13[[#This Row],[Insats]]-G56</f>
        <v>183177.98607618583</v>
      </c>
    </row>
    <row r="57" spans="1:8" x14ac:dyDescent="0.2">
      <c r="A57" s="12">
        <v>4413</v>
      </c>
      <c r="B57" s="13">
        <v>457555</v>
      </c>
      <c r="C57" s="14">
        <f>Tabell13[[#This Row],[Insats]]/B$270</f>
        <v>4.5729502320635699E-3</v>
      </c>
      <c r="D57" s="15">
        <f>Tabell13[[#This Row],[Andel av total insats]]*E$3</f>
        <v>455008.5480903252</v>
      </c>
      <c r="E57" s="16">
        <f>Tabell13[[#This Row],[Insats]]-Tabell13[[#This Row],[Nedsättning i kronor]]</f>
        <v>2546.4519096747972</v>
      </c>
      <c r="F57" s="17"/>
      <c r="G57" s="15">
        <f>Tabell13[[#This Row],[Andel av total insats]]*H$3</f>
        <v>274377.01392381417</v>
      </c>
      <c r="H57" s="16">
        <f>Tabell13[[#This Row],[Insats]]-G57</f>
        <v>183177.98607618583</v>
      </c>
    </row>
    <row r="58" spans="1:8" x14ac:dyDescent="0.2">
      <c r="A58" s="12">
        <v>4414</v>
      </c>
      <c r="B58" s="13">
        <v>457555</v>
      </c>
      <c r="C58" s="14">
        <f>Tabell13[[#This Row],[Insats]]/B$270</f>
        <v>4.5729502320635699E-3</v>
      </c>
      <c r="D58" s="15">
        <f>Tabell13[[#This Row],[Andel av total insats]]*E$3</f>
        <v>455008.5480903252</v>
      </c>
      <c r="E58" s="16">
        <f>Tabell13[[#This Row],[Insats]]-Tabell13[[#This Row],[Nedsättning i kronor]]</f>
        <v>2546.4519096747972</v>
      </c>
      <c r="F58" s="17"/>
      <c r="G58" s="15">
        <f>Tabell13[[#This Row],[Andel av total insats]]*H$3</f>
        <v>274377.01392381417</v>
      </c>
      <c r="H58" s="16">
        <f>Tabell13[[#This Row],[Insats]]-G58</f>
        <v>183177.98607618583</v>
      </c>
    </row>
    <row r="59" spans="1:8" x14ac:dyDescent="0.2">
      <c r="A59" s="12">
        <v>8101</v>
      </c>
      <c r="B59" s="13">
        <v>318028</v>
      </c>
      <c r="C59" s="14">
        <f>Tabell13[[#This Row],[Insats]]/B$270</f>
        <v>3.1784730063111818E-3</v>
      </c>
      <c r="D59" s="15">
        <f>Tabell13[[#This Row],[Andel av total insats]]*E$3</f>
        <v>316258.06412796257</v>
      </c>
      <c r="E59" s="16">
        <f>Tabell13[[#This Row],[Insats]]-Tabell13[[#This Row],[Nedsättning i kronor]]</f>
        <v>1769.9358720374294</v>
      </c>
      <c r="F59" s="17"/>
      <c r="G59" s="15">
        <f>Tabell13[[#This Row],[Andel av total insats]]*H$3</f>
        <v>190708.3803786709</v>
      </c>
      <c r="H59" s="16">
        <f>Tabell13[[#This Row],[Insats]]-G59</f>
        <v>127319.6196213291</v>
      </c>
    </row>
    <row r="60" spans="1:8" x14ac:dyDescent="0.2">
      <c r="A60" s="12">
        <v>8102</v>
      </c>
      <c r="B60" s="13">
        <v>318028</v>
      </c>
      <c r="C60" s="14">
        <f>Tabell13[[#This Row],[Insats]]/B$270</f>
        <v>3.1784730063111818E-3</v>
      </c>
      <c r="D60" s="15">
        <f>Tabell13[[#This Row],[Andel av total insats]]*E$3</f>
        <v>316258.06412796257</v>
      </c>
      <c r="E60" s="16">
        <f>Tabell13[[#This Row],[Insats]]-Tabell13[[#This Row],[Nedsättning i kronor]]</f>
        <v>1769.9358720374294</v>
      </c>
      <c r="F60" s="17"/>
      <c r="G60" s="15">
        <f>Tabell13[[#This Row],[Andel av total insats]]*H$3</f>
        <v>190708.3803786709</v>
      </c>
      <c r="H60" s="16">
        <f>Tabell13[[#This Row],[Insats]]-G60</f>
        <v>127319.6196213291</v>
      </c>
    </row>
    <row r="61" spans="1:8" x14ac:dyDescent="0.2">
      <c r="A61" s="12">
        <v>8103</v>
      </c>
      <c r="B61" s="13">
        <v>318028</v>
      </c>
      <c r="C61" s="14">
        <f>Tabell13[[#This Row],[Insats]]/B$270</f>
        <v>3.1784730063111818E-3</v>
      </c>
      <c r="D61" s="15">
        <f>Tabell13[[#This Row],[Andel av total insats]]*E$3</f>
        <v>316258.06412796257</v>
      </c>
      <c r="E61" s="16">
        <f>Tabell13[[#This Row],[Insats]]-Tabell13[[#This Row],[Nedsättning i kronor]]</f>
        <v>1769.9358720374294</v>
      </c>
      <c r="F61" s="17"/>
      <c r="G61" s="15">
        <f>Tabell13[[#This Row],[Andel av total insats]]*H$3</f>
        <v>190708.3803786709</v>
      </c>
      <c r="H61" s="16">
        <f>Tabell13[[#This Row],[Insats]]-G61</f>
        <v>127319.6196213291</v>
      </c>
    </row>
    <row r="62" spans="1:8" x14ac:dyDescent="0.2">
      <c r="A62" s="12">
        <v>8104</v>
      </c>
      <c r="B62" s="13">
        <v>318028</v>
      </c>
      <c r="C62" s="14">
        <f>Tabell13[[#This Row],[Insats]]/B$270</f>
        <v>3.1784730063111818E-3</v>
      </c>
      <c r="D62" s="15">
        <f>Tabell13[[#This Row],[Andel av total insats]]*E$3</f>
        <v>316258.06412796257</v>
      </c>
      <c r="E62" s="16">
        <f>Tabell13[[#This Row],[Insats]]-Tabell13[[#This Row],[Nedsättning i kronor]]</f>
        <v>1769.9358720374294</v>
      </c>
      <c r="F62" s="17"/>
      <c r="G62" s="15">
        <f>Tabell13[[#This Row],[Andel av total insats]]*H$3</f>
        <v>190708.3803786709</v>
      </c>
      <c r="H62" s="16">
        <f>Tabell13[[#This Row],[Insats]]-G62</f>
        <v>127319.6196213291</v>
      </c>
    </row>
    <row r="63" spans="1:8" x14ac:dyDescent="0.2">
      <c r="A63" s="12">
        <v>8105</v>
      </c>
      <c r="B63" s="13">
        <v>318028</v>
      </c>
      <c r="C63" s="14">
        <f>Tabell13[[#This Row],[Insats]]/B$270</f>
        <v>3.1784730063111818E-3</v>
      </c>
      <c r="D63" s="15">
        <f>Tabell13[[#This Row],[Andel av total insats]]*E$3</f>
        <v>316258.06412796257</v>
      </c>
      <c r="E63" s="16">
        <f>Tabell13[[#This Row],[Insats]]-Tabell13[[#This Row],[Nedsättning i kronor]]</f>
        <v>1769.9358720374294</v>
      </c>
      <c r="F63" s="17"/>
      <c r="G63" s="15">
        <f>Tabell13[[#This Row],[Andel av total insats]]*H$3</f>
        <v>190708.3803786709</v>
      </c>
      <c r="H63" s="16">
        <f>Tabell13[[#This Row],[Insats]]-G63</f>
        <v>127319.6196213291</v>
      </c>
    </row>
    <row r="64" spans="1:8" x14ac:dyDescent="0.2">
      <c r="A64" s="12">
        <v>8106</v>
      </c>
      <c r="B64" s="13">
        <v>318028</v>
      </c>
      <c r="C64" s="14">
        <f>Tabell13[[#This Row],[Insats]]/B$270</f>
        <v>3.1784730063111818E-3</v>
      </c>
      <c r="D64" s="15">
        <f>Tabell13[[#This Row],[Andel av total insats]]*E$3</f>
        <v>316258.06412796257</v>
      </c>
      <c r="E64" s="16">
        <f>Tabell13[[#This Row],[Insats]]-Tabell13[[#This Row],[Nedsättning i kronor]]</f>
        <v>1769.9358720374294</v>
      </c>
      <c r="F64" s="17"/>
      <c r="G64" s="15">
        <f>Tabell13[[#This Row],[Andel av total insats]]*H$3</f>
        <v>190708.3803786709</v>
      </c>
      <c r="H64" s="16">
        <f>Tabell13[[#This Row],[Insats]]-G64</f>
        <v>127319.6196213291</v>
      </c>
    </row>
    <row r="65" spans="1:8" x14ac:dyDescent="0.2">
      <c r="A65" s="12">
        <v>8107</v>
      </c>
      <c r="B65" s="13">
        <v>318028</v>
      </c>
      <c r="C65" s="14">
        <f>Tabell13[[#This Row],[Insats]]/B$270</f>
        <v>3.1784730063111818E-3</v>
      </c>
      <c r="D65" s="15">
        <f>Tabell13[[#This Row],[Andel av total insats]]*E$3</f>
        <v>316258.06412796257</v>
      </c>
      <c r="E65" s="16">
        <f>Tabell13[[#This Row],[Insats]]-Tabell13[[#This Row],[Nedsättning i kronor]]</f>
        <v>1769.9358720374294</v>
      </c>
      <c r="F65" s="17"/>
      <c r="G65" s="15">
        <f>Tabell13[[#This Row],[Andel av total insats]]*H$3</f>
        <v>190708.3803786709</v>
      </c>
      <c r="H65" s="16">
        <f>Tabell13[[#This Row],[Insats]]-G65</f>
        <v>127319.6196213291</v>
      </c>
    </row>
    <row r="66" spans="1:8" x14ac:dyDescent="0.2">
      <c r="A66" s="12">
        <v>8108</v>
      </c>
      <c r="B66" s="13">
        <v>318028</v>
      </c>
      <c r="C66" s="14">
        <f>Tabell13[[#This Row],[Insats]]/B$270</f>
        <v>3.1784730063111818E-3</v>
      </c>
      <c r="D66" s="15">
        <f>Tabell13[[#This Row],[Andel av total insats]]*E$3</f>
        <v>316258.06412796257</v>
      </c>
      <c r="E66" s="16">
        <f>Tabell13[[#This Row],[Insats]]-Tabell13[[#This Row],[Nedsättning i kronor]]</f>
        <v>1769.9358720374294</v>
      </c>
      <c r="F66" s="17"/>
      <c r="G66" s="15">
        <f>Tabell13[[#This Row],[Andel av total insats]]*H$3</f>
        <v>190708.3803786709</v>
      </c>
      <c r="H66" s="16">
        <f>Tabell13[[#This Row],[Insats]]-G66</f>
        <v>127319.6196213291</v>
      </c>
    </row>
    <row r="67" spans="1:8" x14ac:dyDescent="0.2">
      <c r="A67" s="12">
        <v>8109</v>
      </c>
      <c r="B67" s="13">
        <v>318028</v>
      </c>
      <c r="C67" s="14">
        <f>Tabell13[[#This Row],[Insats]]/B$270</f>
        <v>3.1784730063111818E-3</v>
      </c>
      <c r="D67" s="15">
        <f>Tabell13[[#This Row],[Andel av total insats]]*E$3</f>
        <v>316258.06412796257</v>
      </c>
      <c r="E67" s="16">
        <f>Tabell13[[#This Row],[Insats]]-Tabell13[[#This Row],[Nedsättning i kronor]]</f>
        <v>1769.9358720374294</v>
      </c>
      <c r="F67" s="17"/>
      <c r="G67" s="15">
        <f>Tabell13[[#This Row],[Andel av total insats]]*H$3</f>
        <v>190708.3803786709</v>
      </c>
      <c r="H67" s="16">
        <f>Tabell13[[#This Row],[Insats]]-G67</f>
        <v>127319.6196213291</v>
      </c>
    </row>
    <row r="68" spans="1:8" x14ac:dyDescent="0.2">
      <c r="A68" s="12">
        <v>8110</v>
      </c>
      <c r="B68" s="13">
        <v>318028</v>
      </c>
      <c r="C68" s="14">
        <f>Tabell13[[#This Row],[Insats]]/B$270</f>
        <v>3.1784730063111818E-3</v>
      </c>
      <c r="D68" s="15">
        <f>Tabell13[[#This Row],[Andel av total insats]]*E$3</f>
        <v>316258.06412796257</v>
      </c>
      <c r="E68" s="16">
        <f>Tabell13[[#This Row],[Insats]]-Tabell13[[#This Row],[Nedsättning i kronor]]</f>
        <v>1769.9358720374294</v>
      </c>
      <c r="F68" s="17"/>
      <c r="G68" s="15">
        <f>Tabell13[[#This Row],[Andel av total insats]]*H$3</f>
        <v>190708.3803786709</v>
      </c>
      <c r="H68" s="16">
        <f>Tabell13[[#This Row],[Insats]]-G68</f>
        <v>127319.6196213291</v>
      </c>
    </row>
    <row r="69" spans="1:8" x14ac:dyDescent="0.2">
      <c r="A69" s="12">
        <v>8111</v>
      </c>
      <c r="B69" s="13">
        <v>318028</v>
      </c>
      <c r="C69" s="14">
        <f>Tabell13[[#This Row],[Insats]]/B$270</f>
        <v>3.1784730063111818E-3</v>
      </c>
      <c r="D69" s="15">
        <f>Tabell13[[#This Row],[Andel av total insats]]*E$3</f>
        <v>316258.06412796257</v>
      </c>
      <c r="E69" s="16">
        <f>Tabell13[[#This Row],[Insats]]-Tabell13[[#This Row],[Nedsättning i kronor]]</f>
        <v>1769.9358720374294</v>
      </c>
      <c r="F69" s="17"/>
      <c r="G69" s="15">
        <f>Tabell13[[#This Row],[Andel av total insats]]*H$3</f>
        <v>190708.3803786709</v>
      </c>
      <c r="H69" s="16">
        <f>Tabell13[[#This Row],[Insats]]-G69</f>
        <v>127319.6196213291</v>
      </c>
    </row>
    <row r="70" spans="1:8" x14ac:dyDescent="0.2">
      <c r="A70" s="12">
        <v>8112</v>
      </c>
      <c r="B70" s="13">
        <v>318028</v>
      </c>
      <c r="C70" s="14">
        <f>Tabell13[[#This Row],[Insats]]/B$270</f>
        <v>3.1784730063111818E-3</v>
      </c>
      <c r="D70" s="15">
        <f>Tabell13[[#This Row],[Andel av total insats]]*E$3</f>
        <v>316258.06412796257</v>
      </c>
      <c r="E70" s="16">
        <f>Tabell13[[#This Row],[Insats]]-Tabell13[[#This Row],[Nedsättning i kronor]]</f>
        <v>1769.9358720374294</v>
      </c>
      <c r="F70" s="17"/>
      <c r="G70" s="15">
        <f>Tabell13[[#This Row],[Andel av total insats]]*H$3</f>
        <v>190708.3803786709</v>
      </c>
      <c r="H70" s="16">
        <f>Tabell13[[#This Row],[Insats]]-G70</f>
        <v>127319.6196213291</v>
      </c>
    </row>
    <row r="71" spans="1:8" x14ac:dyDescent="0.2">
      <c r="A71" s="12">
        <v>8113</v>
      </c>
      <c r="B71" s="13">
        <v>318028</v>
      </c>
      <c r="C71" s="14">
        <f>Tabell13[[#This Row],[Insats]]/B$270</f>
        <v>3.1784730063111818E-3</v>
      </c>
      <c r="D71" s="15">
        <f>Tabell13[[#This Row],[Andel av total insats]]*E$3</f>
        <v>316258.06412796257</v>
      </c>
      <c r="E71" s="16">
        <f>Tabell13[[#This Row],[Insats]]-Tabell13[[#This Row],[Nedsättning i kronor]]</f>
        <v>1769.9358720374294</v>
      </c>
      <c r="F71" s="17"/>
      <c r="G71" s="15">
        <f>Tabell13[[#This Row],[Andel av total insats]]*H$3</f>
        <v>190708.3803786709</v>
      </c>
      <c r="H71" s="16">
        <f>Tabell13[[#This Row],[Insats]]-G71</f>
        <v>127319.6196213291</v>
      </c>
    </row>
    <row r="72" spans="1:8" x14ac:dyDescent="0.2">
      <c r="A72" s="12">
        <v>8201</v>
      </c>
      <c r="B72" s="13">
        <v>332605</v>
      </c>
      <c r="C72" s="14">
        <f>Tabell13[[#This Row],[Insats]]/B$270</f>
        <v>3.3241601816951043E-3</v>
      </c>
      <c r="D72" s="15">
        <f>Tabell13[[#This Row],[Andel av total insats]]*E$3</f>
        <v>330753.9380786629</v>
      </c>
      <c r="E72" s="16">
        <f>Tabell13[[#This Row],[Insats]]-Tabell13[[#This Row],[Nedsättning i kronor]]</f>
        <v>1851.0619213370956</v>
      </c>
      <c r="F72" s="17"/>
      <c r="G72" s="15">
        <f>Tabell13[[#This Row],[Andel av total insats]]*H$3</f>
        <v>199449.61090170627</v>
      </c>
      <c r="H72" s="16">
        <f>Tabell13[[#This Row],[Insats]]-G72</f>
        <v>133155.38909829373</v>
      </c>
    </row>
    <row r="73" spans="1:8" x14ac:dyDescent="0.2">
      <c r="A73" s="12">
        <v>8202</v>
      </c>
      <c r="B73" s="13">
        <v>332605</v>
      </c>
      <c r="C73" s="14">
        <f>Tabell13[[#This Row],[Insats]]/B$270</f>
        <v>3.3241601816951043E-3</v>
      </c>
      <c r="D73" s="15">
        <f>Tabell13[[#This Row],[Andel av total insats]]*E$3</f>
        <v>330753.9380786629</v>
      </c>
      <c r="E73" s="16">
        <f>Tabell13[[#This Row],[Insats]]-Tabell13[[#This Row],[Nedsättning i kronor]]</f>
        <v>1851.0619213370956</v>
      </c>
      <c r="F73" s="17"/>
      <c r="G73" s="15">
        <f>Tabell13[[#This Row],[Andel av total insats]]*H$3</f>
        <v>199449.61090170627</v>
      </c>
      <c r="H73" s="16">
        <f>Tabell13[[#This Row],[Insats]]-G73</f>
        <v>133155.38909829373</v>
      </c>
    </row>
    <row r="74" spans="1:8" x14ac:dyDescent="0.2">
      <c r="A74" s="12">
        <v>8203</v>
      </c>
      <c r="B74" s="13">
        <v>332605</v>
      </c>
      <c r="C74" s="14">
        <f>Tabell13[[#This Row],[Insats]]/B$270</f>
        <v>3.3241601816951043E-3</v>
      </c>
      <c r="D74" s="15">
        <f>Tabell13[[#This Row],[Andel av total insats]]*E$3</f>
        <v>330753.9380786629</v>
      </c>
      <c r="E74" s="16">
        <f>Tabell13[[#This Row],[Insats]]-Tabell13[[#This Row],[Nedsättning i kronor]]</f>
        <v>1851.0619213370956</v>
      </c>
      <c r="F74" s="17"/>
      <c r="G74" s="15">
        <f>Tabell13[[#This Row],[Andel av total insats]]*H$3</f>
        <v>199449.61090170627</v>
      </c>
      <c r="H74" s="16">
        <f>Tabell13[[#This Row],[Insats]]-G74</f>
        <v>133155.38909829373</v>
      </c>
    </row>
    <row r="75" spans="1:8" x14ac:dyDescent="0.2">
      <c r="A75" s="12">
        <v>8204</v>
      </c>
      <c r="B75" s="13">
        <v>332605</v>
      </c>
      <c r="C75" s="14">
        <f>Tabell13[[#This Row],[Insats]]/B$270</f>
        <v>3.3241601816951043E-3</v>
      </c>
      <c r="D75" s="15">
        <f>Tabell13[[#This Row],[Andel av total insats]]*E$3</f>
        <v>330753.9380786629</v>
      </c>
      <c r="E75" s="16">
        <f>Tabell13[[#This Row],[Insats]]-Tabell13[[#This Row],[Nedsättning i kronor]]</f>
        <v>1851.0619213370956</v>
      </c>
      <c r="F75" s="17"/>
      <c r="G75" s="15">
        <f>Tabell13[[#This Row],[Andel av total insats]]*H$3</f>
        <v>199449.61090170627</v>
      </c>
      <c r="H75" s="16">
        <f>Tabell13[[#This Row],[Insats]]-G75</f>
        <v>133155.38909829373</v>
      </c>
    </row>
    <row r="76" spans="1:8" x14ac:dyDescent="0.2">
      <c r="A76" s="12">
        <v>8205</v>
      </c>
      <c r="B76" s="13">
        <v>332605</v>
      </c>
      <c r="C76" s="14">
        <f>Tabell13[[#This Row],[Insats]]/B$270</f>
        <v>3.3241601816951043E-3</v>
      </c>
      <c r="D76" s="15">
        <f>Tabell13[[#This Row],[Andel av total insats]]*E$3</f>
        <v>330753.9380786629</v>
      </c>
      <c r="E76" s="16">
        <f>Tabell13[[#This Row],[Insats]]-Tabell13[[#This Row],[Nedsättning i kronor]]</f>
        <v>1851.0619213370956</v>
      </c>
      <c r="F76" s="17"/>
      <c r="G76" s="15">
        <f>Tabell13[[#This Row],[Andel av total insats]]*H$3</f>
        <v>199449.61090170627</v>
      </c>
      <c r="H76" s="16">
        <f>Tabell13[[#This Row],[Insats]]-G76</f>
        <v>133155.38909829373</v>
      </c>
    </row>
    <row r="77" spans="1:8" x14ac:dyDescent="0.2">
      <c r="A77" s="12">
        <v>8206</v>
      </c>
      <c r="B77" s="13">
        <v>332605</v>
      </c>
      <c r="C77" s="14">
        <f>Tabell13[[#This Row],[Insats]]/B$270</f>
        <v>3.3241601816951043E-3</v>
      </c>
      <c r="D77" s="15">
        <f>Tabell13[[#This Row],[Andel av total insats]]*E$3</f>
        <v>330753.9380786629</v>
      </c>
      <c r="E77" s="16">
        <f>Tabell13[[#This Row],[Insats]]-Tabell13[[#This Row],[Nedsättning i kronor]]</f>
        <v>1851.0619213370956</v>
      </c>
      <c r="F77" s="17"/>
      <c r="G77" s="15">
        <f>Tabell13[[#This Row],[Andel av total insats]]*H$3</f>
        <v>199449.61090170627</v>
      </c>
      <c r="H77" s="16">
        <f>Tabell13[[#This Row],[Insats]]-G77</f>
        <v>133155.38909829373</v>
      </c>
    </row>
    <row r="78" spans="1:8" x14ac:dyDescent="0.2">
      <c r="A78" s="12">
        <v>8207</v>
      </c>
      <c r="B78" s="13">
        <v>332605</v>
      </c>
      <c r="C78" s="14">
        <f>Tabell13[[#This Row],[Insats]]/B$270</f>
        <v>3.3241601816951043E-3</v>
      </c>
      <c r="D78" s="15">
        <f>Tabell13[[#This Row],[Andel av total insats]]*E$3</f>
        <v>330753.9380786629</v>
      </c>
      <c r="E78" s="16">
        <f>Tabell13[[#This Row],[Insats]]-Tabell13[[#This Row],[Nedsättning i kronor]]</f>
        <v>1851.0619213370956</v>
      </c>
      <c r="F78" s="17"/>
      <c r="G78" s="15">
        <f>Tabell13[[#This Row],[Andel av total insats]]*H$3</f>
        <v>199449.61090170627</v>
      </c>
      <c r="H78" s="16">
        <f>Tabell13[[#This Row],[Insats]]-G78</f>
        <v>133155.38909829373</v>
      </c>
    </row>
    <row r="79" spans="1:8" x14ac:dyDescent="0.2">
      <c r="A79" s="12">
        <v>8208</v>
      </c>
      <c r="B79" s="13">
        <v>332605</v>
      </c>
      <c r="C79" s="14">
        <f>Tabell13[[#This Row],[Insats]]/B$270</f>
        <v>3.3241601816951043E-3</v>
      </c>
      <c r="D79" s="15">
        <f>Tabell13[[#This Row],[Andel av total insats]]*E$3</f>
        <v>330753.9380786629</v>
      </c>
      <c r="E79" s="16">
        <f>Tabell13[[#This Row],[Insats]]-Tabell13[[#This Row],[Nedsättning i kronor]]</f>
        <v>1851.0619213370956</v>
      </c>
      <c r="F79" s="17"/>
      <c r="G79" s="15">
        <f>Tabell13[[#This Row],[Andel av total insats]]*H$3</f>
        <v>199449.61090170627</v>
      </c>
      <c r="H79" s="16">
        <f>Tabell13[[#This Row],[Insats]]-G79</f>
        <v>133155.38909829373</v>
      </c>
    </row>
    <row r="80" spans="1:8" x14ac:dyDescent="0.2">
      <c r="A80" s="12">
        <v>8209</v>
      </c>
      <c r="B80" s="13">
        <v>332605</v>
      </c>
      <c r="C80" s="14">
        <f>Tabell13[[#This Row],[Insats]]/B$270</f>
        <v>3.3241601816951043E-3</v>
      </c>
      <c r="D80" s="15">
        <f>Tabell13[[#This Row],[Andel av total insats]]*E$3</f>
        <v>330753.9380786629</v>
      </c>
      <c r="E80" s="16">
        <f>Tabell13[[#This Row],[Insats]]-Tabell13[[#This Row],[Nedsättning i kronor]]</f>
        <v>1851.0619213370956</v>
      </c>
      <c r="F80" s="17"/>
      <c r="G80" s="15">
        <f>Tabell13[[#This Row],[Andel av total insats]]*H$3</f>
        <v>199449.61090170627</v>
      </c>
      <c r="H80" s="16">
        <f>Tabell13[[#This Row],[Insats]]-G80</f>
        <v>133155.38909829373</v>
      </c>
    </row>
    <row r="81" spans="1:8" x14ac:dyDescent="0.2">
      <c r="A81" s="12">
        <v>8210</v>
      </c>
      <c r="B81" s="13">
        <v>332605</v>
      </c>
      <c r="C81" s="14">
        <f>Tabell13[[#This Row],[Insats]]/B$270</f>
        <v>3.3241601816951043E-3</v>
      </c>
      <c r="D81" s="15">
        <f>Tabell13[[#This Row],[Andel av total insats]]*E$3</f>
        <v>330753.9380786629</v>
      </c>
      <c r="E81" s="16">
        <f>Tabell13[[#This Row],[Insats]]-Tabell13[[#This Row],[Nedsättning i kronor]]</f>
        <v>1851.0619213370956</v>
      </c>
      <c r="F81" s="17"/>
      <c r="G81" s="15">
        <f>Tabell13[[#This Row],[Andel av total insats]]*H$3</f>
        <v>199449.61090170627</v>
      </c>
      <c r="H81" s="16">
        <f>Tabell13[[#This Row],[Insats]]-G81</f>
        <v>133155.38909829373</v>
      </c>
    </row>
    <row r="82" spans="1:8" x14ac:dyDescent="0.2">
      <c r="A82" s="12">
        <v>8211</v>
      </c>
      <c r="B82" s="13">
        <v>332605</v>
      </c>
      <c r="C82" s="14">
        <f>Tabell13[[#This Row],[Insats]]/B$270</f>
        <v>3.3241601816951043E-3</v>
      </c>
      <c r="D82" s="15">
        <f>Tabell13[[#This Row],[Andel av total insats]]*E$3</f>
        <v>330753.9380786629</v>
      </c>
      <c r="E82" s="16">
        <f>Tabell13[[#This Row],[Insats]]-Tabell13[[#This Row],[Nedsättning i kronor]]</f>
        <v>1851.0619213370956</v>
      </c>
      <c r="F82" s="17"/>
      <c r="G82" s="15">
        <f>Tabell13[[#This Row],[Andel av total insats]]*H$3</f>
        <v>199449.61090170627</v>
      </c>
      <c r="H82" s="16">
        <f>Tabell13[[#This Row],[Insats]]-G82</f>
        <v>133155.38909829373</v>
      </c>
    </row>
    <row r="83" spans="1:8" x14ac:dyDescent="0.2">
      <c r="A83" s="12">
        <v>8212</v>
      </c>
      <c r="B83" s="13">
        <v>332605</v>
      </c>
      <c r="C83" s="14">
        <f>Tabell13[[#This Row],[Insats]]/B$270</f>
        <v>3.3241601816951043E-3</v>
      </c>
      <c r="D83" s="15">
        <f>Tabell13[[#This Row],[Andel av total insats]]*E$3</f>
        <v>330753.9380786629</v>
      </c>
      <c r="E83" s="16">
        <f>Tabell13[[#This Row],[Insats]]-Tabell13[[#This Row],[Nedsättning i kronor]]</f>
        <v>1851.0619213370956</v>
      </c>
      <c r="F83" s="17"/>
      <c r="G83" s="15">
        <f>Tabell13[[#This Row],[Andel av total insats]]*H$3</f>
        <v>199449.61090170627</v>
      </c>
      <c r="H83" s="16">
        <f>Tabell13[[#This Row],[Insats]]-G83</f>
        <v>133155.38909829373</v>
      </c>
    </row>
    <row r="84" spans="1:8" x14ac:dyDescent="0.2">
      <c r="A84" s="12">
        <v>8213</v>
      </c>
      <c r="B84" s="13">
        <v>332605</v>
      </c>
      <c r="C84" s="14">
        <f>Tabell13[[#This Row],[Insats]]/B$270</f>
        <v>3.3241601816951043E-3</v>
      </c>
      <c r="D84" s="15">
        <f>Tabell13[[#This Row],[Andel av total insats]]*E$3</f>
        <v>330753.9380786629</v>
      </c>
      <c r="E84" s="16">
        <f>Tabell13[[#This Row],[Insats]]-Tabell13[[#This Row],[Nedsättning i kronor]]</f>
        <v>1851.0619213370956</v>
      </c>
      <c r="F84" s="17"/>
      <c r="G84" s="15">
        <f>Tabell13[[#This Row],[Andel av total insats]]*H$3</f>
        <v>199449.61090170627</v>
      </c>
      <c r="H84" s="16">
        <f>Tabell13[[#This Row],[Insats]]-G84</f>
        <v>133155.38909829373</v>
      </c>
    </row>
    <row r="85" spans="1:8" x14ac:dyDescent="0.2">
      <c r="A85" s="12">
        <v>8214</v>
      </c>
      <c r="B85" s="13">
        <v>332605</v>
      </c>
      <c r="C85" s="14">
        <f>Tabell13[[#This Row],[Insats]]/B$270</f>
        <v>3.3241601816951043E-3</v>
      </c>
      <c r="D85" s="15">
        <f>Tabell13[[#This Row],[Andel av total insats]]*E$3</f>
        <v>330753.9380786629</v>
      </c>
      <c r="E85" s="16">
        <f>Tabell13[[#This Row],[Insats]]-Tabell13[[#This Row],[Nedsättning i kronor]]</f>
        <v>1851.0619213370956</v>
      </c>
      <c r="F85" s="17"/>
      <c r="G85" s="15">
        <f>Tabell13[[#This Row],[Andel av total insats]]*H$3</f>
        <v>199449.61090170627</v>
      </c>
      <c r="H85" s="16">
        <f>Tabell13[[#This Row],[Insats]]-G85</f>
        <v>133155.38909829373</v>
      </c>
    </row>
    <row r="86" spans="1:8" x14ac:dyDescent="0.2">
      <c r="A86" s="12">
        <v>8301</v>
      </c>
      <c r="B86" s="13">
        <v>339873</v>
      </c>
      <c r="C86" s="14">
        <f>Tabell13[[#This Row],[Insats]]/B$270</f>
        <v>3.3967988858653966E-3</v>
      </c>
      <c r="D86" s="15">
        <f>Tabell13[[#This Row],[Andel av total insats]]*E$3</f>
        <v>337981.48914360697</v>
      </c>
      <c r="E86" s="16">
        <f>Tabell13[[#This Row],[Insats]]-Tabell13[[#This Row],[Nedsättning i kronor]]</f>
        <v>1891.5108563930262</v>
      </c>
      <c r="F86" s="17"/>
      <c r="G86" s="15">
        <f>Tabell13[[#This Row],[Andel av total insats]]*H$3</f>
        <v>203807.93315192379</v>
      </c>
      <c r="H86" s="16">
        <f>Tabell13[[#This Row],[Insats]]-G86</f>
        <v>136065.06684807621</v>
      </c>
    </row>
    <row r="87" spans="1:8" x14ac:dyDescent="0.2">
      <c r="A87" s="12">
        <v>8302</v>
      </c>
      <c r="B87" s="13">
        <v>339873</v>
      </c>
      <c r="C87" s="14">
        <f>Tabell13[[#This Row],[Insats]]/B$270</f>
        <v>3.3967988858653966E-3</v>
      </c>
      <c r="D87" s="15">
        <f>Tabell13[[#This Row],[Andel av total insats]]*E$3</f>
        <v>337981.48914360697</v>
      </c>
      <c r="E87" s="16">
        <f>Tabell13[[#This Row],[Insats]]-Tabell13[[#This Row],[Nedsättning i kronor]]</f>
        <v>1891.5108563930262</v>
      </c>
      <c r="F87" s="17"/>
      <c r="G87" s="15">
        <f>Tabell13[[#This Row],[Andel av total insats]]*H$3</f>
        <v>203807.93315192379</v>
      </c>
      <c r="H87" s="16">
        <f>Tabell13[[#This Row],[Insats]]-G87</f>
        <v>136065.06684807621</v>
      </c>
    </row>
    <row r="88" spans="1:8" x14ac:dyDescent="0.2">
      <c r="A88" s="12">
        <v>8303</v>
      </c>
      <c r="B88" s="13">
        <v>339873</v>
      </c>
      <c r="C88" s="14">
        <f>Tabell13[[#This Row],[Insats]]/B$270</f>
        <v>3.3967988858653966E-3</v>
      </c>
      <c r="D88" s="15">
        <f>Tabell13[[#This Row],[Andel av total insats]]*E$3</f>
        <v>337981.48914360697</v>
      </c>
      <c r="E88" s="16">
        <f>Tabell13[[#This Row],[Insats]]-Tabell13[[#This Row],[Nedsättning i kronor]]</f>
        <v>1891.5108563930262</v>
      </c>
      <c r="F88" s="17"/>
      <c r="G88" s="15">
        <f>Tabell13[[#This Row],[Andel av total insats]]*H$3</f>
        <v>203807.93315192379</v>
      </c>
      <c r="H88" s="16">
        <f>Tabell13[[#This Row],[Insats]]-G88</f>
        <v>136065.06684807621</v>
      </c>
    </row>
    <row r="89" spans="1:8" x14ac:dyDescent="0.2">
      <c r="A89" s="12">
        <v>8304</v>
      </c>
      <c r="B89" s="13">
        <v>339873</v>
      </c>
      <c r="C89" s="14">
        <f>Tabell13[[#This Row],[Insats]]/B$270</f>
        <v>3.3967988858653966E-3</v>
      </c>
      <c r="D89" s="15">
        <f>Tabell13[[#This Row],[Andel av total insats]]*E$3</f>
        <v>337981.48914360697</v>
      </c>
      <c r="E89" s="16">
        <f>Tabell13[[#This Row],[Insats]]-Tabell13[[#This Row],[Nedsättning i kronor]]</f>
        <v>1891.5108563930262</v>
      </c>
      <c r="F89" s="17"/>
      <c r="G89" s="15">
        <f>Tabell13[[#This Row],[Andel av total insats]]*H$3</f>
        <v>203807.93315192379</v>
      </c>
      <c r="H89" s="16">
        <f>Tabell13[[#This Row],[Insats]]-G89</f>
        <v>136065.06684807621</v>
      </c>
    </row>
    <row r="90" spans="1:8" x14ac:dyDescent="0.2">
      <c r="A90" s="12">
        <v>8305</v>
      </c>
      <c r="B90" s="13">
        <v>339873</v>
      </c>
      <c r="C90" s="14">
        <f>Tabell13[[#This Row],[Insats]]/B$270</f>
        <v>3.3967988858653966E-3</v>
      </c>
      <c r="D90" s="15">
        <f>Tabell13[[#This Row],[Andel av total insats]]*E$3</f>
        <v>337981.48914360697</v>
      </c>
      <c r="E90" s="16">
        <f>Tabell13[[#This Row],[Insats]]-Tabell13[[#This Row],[Nedsättning i kronor]]</f>
        <v>1891.5108563930262</v>
      </c>
      <c r="F90" s="17"/>
      <c r="G90" s="15">
        <f>Tabell13[[#This Row],[Andel av total insats]]*H$3</f>
        <v>203807.93315192379</v>
      </c>
      <c r="H90" s="16">
        <f>Tabell13[[#This Row],[Insats]]-G90</f>
        <v>136065.06684807621</v>
      </c>
    </row>
    <row r="91" spans="1:8" x14ac:dyDescent="0.2">
      <c r="A91" s="12">
        <v>8306</v>
      </c>
      <c r="B91" s="13">
        <v>339873</v>
      </c>
      <c r="C91" s="14">
        <f>Tabell13[[#This Row],[Insats]]/B$270</f>
        <v>3.3967988858653966E-3</v>
      </c>
      <c r="D91" s="15">
        <f>Tabell13[[#This Row],[Andel av total insats]]*E$3</f>
        <v>337981.48914360697</v>
      </c>
      <c r="E91" s="16">
        <f>Tabell13[[#This Row],[Insats]]-Tabell13[[#This Row],[Nedsättning i kronor]]</f>
        <v>1891.5108563930262</v>
      </c>
      <c r="F91" s="17"/>
      <c r="G91" s="15">
        <f>Tabell13[[#This Row],[Andel av total insats]]*H$3</f>
        <v>203807.93315192379</v>
      </c>
      <c r="H91" s="16">
        <f>Tabell13[[#This Row],[Insats]]-G91</f>
        <v>136065.06684807621</v>
      </c>
    </row>
    <row r="92" spans="1:8" x14ac:dyDescent="0.2">
      <c r="A92" s="12">
        <v>8307</v>
      </c>
      <c r="B92" s="13">
        <v>339873</v>
      </c>
      <c r="C92" s="14">
        <f>Tabell13[[#This Row],[Insats]]/B$270</f>
        <v>3.3967988858653966E-3</v>
      </c>
      <c r="D92" s="15">
        <f>Tabell13[[#This Row],[Andel av total insats]]*E$3</f>
        <v>337981.48914360697</v>
      </c>
      <c r="E92" s="16">
        <f>Tabell13[[#This Row],[Insats]]-Tabell13[[#This Row],[Nedsättning i kronor]]</f>
        <v>1891.5108563930262</v>
      </c>
      <c r="F92" s="17"/>
      <c r="G92" s="15">
        <f>Tabell13[[#This Row],[Andel av total insats]]*H$3</f>
        <v>203807.93315192379</v>
      </c>
      <c r="H92" s="16">
        <f>Tabell13[[#This Row],[Insats]]-G92</f>
        <v>136065.06684807621</v>
      </c>
    </row>
    <row r="93" spans="1:8" x14ac:dyDescent="0.2">
      <c r="A93" s="12">
        <v>8308</v>
      </c>
      <c r="B93" s="13">
        <v>339873</v>
      </c>
      <c r="C93" s="14">
        <f>Tabell13[[#This Row],[Insats]]/B$270</f>
        <v>3.3967988858653966E-3</v>
      </c>
      <c r="D93" s="15">
        <f>Tabell13[[#This Row],[Andel av total insats]]*E$3</f>
        <v>337981.48914360697</v>
      </c>
      <c r="E93" s="16">
        <f>Tabell13[[#This Row],[Insats]]-Tabell13[[#This Row],[Nedsättning i kronor]]</f>
        <v>1891.5108563930262</v>
      </c>
      <c r="F93" s="17"/>
      <c r="G93" s="15">
        <f>Tabell13[[#This Row],[Andel av total insats]]*H$3</f>
        <v>203807.93315192379</v>
      </c>
      <c r="H93" s="16">
        <f>Tabell13[[#This Row],[Insats]]-G93</f>
        <v>136065.06684807621</v>
      </c>
    </row>
    <row r="94" spans="1:8" x14ac:dyDescent="0.2">
      <c r="A94" s="12">
        <v>8309</v>
      </c>
      <c r="B94" s="13">
        <v>339873</v>
      </c>
      <c r="C94" s="14">
        <f>Tabell13[[#This Row],[Insats]]/B$270</f>
        <v>3.3967988858653966E-3</v>
      </c>
      <c r="D94" s="15">
        <f>Tabell13[[#This Row],[Andel av total insats]]*E$3</f>
        <v>337981.48914360697</v>
      </c>
      <c r="E94" s="16">
        <f>Tabell13[[#This Row],[Insats]]-Tabell13[[#This Row],[Nedsättning i kronor]]</f>
        <v>1891.5108563930262</v>
      </c>
      <c r="F94" s="17"/>
      <c r="G94" s="15">
        <f>Tabell13[[#This Row],[Andel av total insats]]*H$3</f>
        <v>203807.93315192379</v>
      </c>
      <c r="H94" s="16">
        <f>Tabell13[[#This Row],[Insats]]-G94</f>
        <v>136065.06684807621</v>
      </c>
    </row>
    <row r="95" spans="1:8" x14ac:dyDescent="0.2">
      <c r="A95" s="12">
        <v>8310</v>
      </c>
      <c r="B95" s="13">
        <v>339873</v>
      </c>
      <c r="C95" s="14">
        <f>Tabell13[[#This Row],[Insats]]/B$270</f>
        <v>3.3967988858653966E-3</v>
      </c>
      <c r="D95" s="15">
        <f>Tabell13[[#This Row],[Andel av total insats]]*E$3</f>
        <v>337981.48914360697</v>
      </c>
      <c r="E95" s="16">
        <f>Tabell13[[#This Row],[Insats]]-Tabell13[[#This Row],[Nedsättning i kronor]]</f>
        <v>1891.5108563930262</v>
      </c>
      <c r="F95" s="17"/>
      <c r="G95" s="15">
        <f>Tabell13[[#This Row],[Andel av total insats]]*H$3</f>
        <v>203807.93315192379</v>
      </c>
      <c r="H95" s="16">
        <f>Tabell13[[#This Row],[Insats]]-G95</f>
        <v>136065.06684807621</v>
      </c>
    </row>
    <row r="96" spans="1:8" x14ac:dyDescent="0.2">
      <c r="A96" s="12">
        <v>8311</v>
      </c>
      <c r="B96" s="13">
        <v>339873</v>
      </c>
      <c r="C96" s="14">
        <f>Tabell13[[#This Row],[Insats]]/B$270</f>
        <v>3.3967988858653966E-3</v>
      </c>
      <c r="D96" s="15">
        <f>Tabell13[[#This Row],[Andel av total insats]]*E$3</f>
        <v>337981.48914360697</v>
      </c>
      <c r="E96" s="16">
        <f>Tabell13[[#This Row],[Insats]]-Tabell13[[#This Row],[Nedsättning i kronor]]</f>
        <v>1891.5108563930262</v>
      </c>
      <c r="F96" s="17"/>
      <c r="G96" s="15">
        <f>Tabell13[[#This Row],[Andel av total insats]]*H$3</f>
        <v>203807.93315192379</v>
      </c>
      <c r="H96" s="16">
        <f>Tabell13[[#This Row],[Insats]]-G96</f>
        <v>136065.06684807621</v>
      </c>
    </row>
    <row r="97" spans="1:10" x14ac:dyDescent="0.2">
      <c r="A97" s="12">
        <v>8312</v>
      </c>
      <c r="B97" s="13">
        <v>339873</v>
      </c>
      <c r="C97" s="14">
        <f>Tabell13[[#This Row],[Insats]]/B$270</f>
        <v>3.3967988858653966E-3</v>
      </c>
      <c r="D97" s="15">
        <f>Tabell13[[#This Row],[Andel av total insats]]*E$3</f>
        <v>337981.48914360697</v>
      </c>
      <c r="E97" s="16">
        <f>Tabell13[[#This Row],[Insats]]-Tabell13[[#This Row],[Nedsättning i kronor]]</f>
        <v>1891.5108563930262</v>
      </c>
      <c r="F97" s="17"/>
      <c r="G97" s="15">
        <f>Tabell13[[#This Row],[Andel av total insats]]*H$3</f>
        <v>203807.93315192379</v>
      </c>
      <c r="H97" s="16">
        <f>Tabell13[[#This Row],[Insats]]-G97</f>
        <v>136065.06684807621</v>
      </c>
    </row>
    <row r="98" spans="1:10" ht="40" x14ac:dyDescent="0.2">
      <c r="A98" s="6" t="s">
        <v>9</v>
      </c>
      <c r="B98" s="7" t="s">
        <v>10</v>
      </c>
      <c r="C98" s="8" t="s">
        <v>6</v>
      </c>
      <c r="D98" s="9" t="s">
        <v>7</v>
      </c>
      <c r="E98" s="10" t="s">
        <v>8</v>
      </c>
      <c r="F98" s="11"/>
      <c r="G98" s="9" t="s">
        <v>7</v>
      </c>
      <c r="H98" s="10" t="s">
        <v>8</v>
      </c>
    </row>
    <row r="99" spans="1:10" x14ac:dyDescent="0.2">
      <c r="A99" s="12">
        <v>8313</v>
      </c>
      <c r="B99" s="13">
        <v>339873</v>
      </c>
      <c r="C99" s="14">
        <f>Tabell13[[#This Row],[Insats]]/B$270</f>
        <v>3.3967988858653966E-3</v>
      </c>
      <c r="D99" s="15">
        <f>Tabell13[[#This Row],[Andel av total insats]]*E$3</f>
        <v>337981.48914360697</v>
      </c>
      <c r="E99" s="16">
        <f>Tabell13[[#This Row],[Insats]]-Tabell13[[#This Row],[Nedsättning i kronor]]</f>
        <v>1891.5108563930262</v>
      </c>
      <c r="F99" s="17"/>
      <c r="G99" s="15">
        <f>Tabell13[[#This Row],[Andel av total insats]]*H$3</f>
        <v>203807.93315192379</v>
      </c>
      <c r="H99" s="16">
        <f>Tabell13[[#This Row],[Insats]]-G99</f>
        <v>136065.06684807621</v>
      </c>
    </row>
    <row r="100" spans="1:10" x14ac:dyDescent="0.2">
      <c r="A100" s="12">
        <v>8314</v>
      </c>
      <c r="B100" s="13">
        <v>339873</v>
      </c>
      <c r="C100" s="14">
        <f>Tabell13[[#This Row],[Insats]]/B$270</f>
        <v>3.3967988858653966E-3</v>
      </c>
      <c r="D100" s="15">
        <f>Tabell13[[#This Row],[Andel av total insats]]*E$3</f>
        <v>337981.48914360697</v>
      </c>
      <c r="E100" s="16">
        <f>Tabell13[[#This Row],[Insats]]-Tabell13[[#This Row],[Nedsättning i kronor]]</f>
        <v>1891.5108563930262</v>
      </c>
      <c r="F100" s="17"/>
      <c r="G100" s="15">
        <f>Tabell13[[#This Row],[Andel av total insats]]*H$3</f>
        <v>203807.93315192379</v>
      </c>
      <c r="H100" s="16">
        <f>Tabell13[[#This Row],[Insats]]-G100</f>
        <v>136065.06684807621</v>
      </c>
    </row>
    <row r="101" spans="1:10" x14ac:dyDescent="0.2">
      <c r="A101" s="12">
        <v>8401</v>
      </c>
      <c r="B101" s="13">
        <v>457555</v>
      </c>
      <c r="C101" s="14">
        <f>Tabell13[[#This Row],[Insats]]/B$270</f>
        <v>4.5729502320635699E-3</v>
      </c>
      <c r="D101" s="15">
        <f>Tabell13[[#This Row],[Andel av total insats]]*E$3</f>
        <v>455008.5480903252</v>
      </c>
      <c r="E101" s="16">
        <f>Tabell13[[#This Row],[Insats]]-Tabell13[[#This Row],[Nedsättning i kronor]]</f>
        <v>2546.4519096747972</v>
      </c>
      <c r="F101" s="17"/>
      <c r="G101" s="15">
        <f>Tabell13[[#This Row],[Andel av total insats]]*H$3</f>
        <v>274377.01392381417</v>
      </c>
      <c r="H101" s="16">
        <f>Tabell13[[#This Row],[Insats]]-G101</f>
        <v>183177.98607618583</v>
      </c>
    </row>
    <row r="102" spans="1:10" x14ac:dyDescent="0.2">
      <c r="A102" s="12">
        <v>8402</v>
      </c>
      <c r="B102" s="13">
        <v>457555</v>
      </c>
      <c r="C102" s="14">
        <f>Tabell13[[#This Row],[Insats]]/B$270</f>
        <v>4.5729502320635699E-3</v>
      </c>
      <c r="D102" s="15">
        <f>Tabell13[[#This Row],[Andel av total insats]]*E$3</f>
        <v>455008.5480903252</v>
      </c>
      <c r="E102" s="16">
        <f>Tabell13[[#This Row],[Insats]]-Tabell13[[#This Row],[Nedsättning i kronor]]</f>
        <v>2546.4519096747972</v>
      </c>
      <c r="F102" s="17"/>
      <c r="G102" s="15">
        <f>Tabell13[[#This Row],[Andel av total insats]]*H$3</f>
        <v>274377.01392381417</v>
      </c>
      <c r="H102" s="16">
        <f>Tabell13[[#This Row],[Insats]]-G102</f>
        <v>183177.98607618583</v>
      </c>
    </row>
    <row r="103" spans="1:10" x14ac:dyDescent="0.2">
      <c r="A103" s="12">
        <v>8403</v>
      </c>
      <c r="B103" s="13">
        <v>457555</v>
      </c>
      <c r="C103" s="14">
        <f>Tabell13[[#This Row],[Insats]]/B$270</f>
        <v>4.5729502320635699E-3</v>
      </c>
      <c r="D103" s="15">
        <f>Tabell13[[#This Row],[Andel av total insats]]*E$3</f>
        <v>455008.5480903252</v>
      </c>
      <c r="E103" s="16">
        <f>Tabell13[[#This Row],[Insats]]-Tabell13[[#This Row],[Nedsättning i kronor]]</f>
        <v>2546.4519096747972</v>
      </c>
      <c r="F103" s="17"/>
      <c r="G103" s="15">
        <f>Tabell13[[#This Row],[Andel av total insats]]*H$3</f>
        <v>274377.01392381417</v>
      </c>
      <c r="H103" s="16">
        <f>Tabell13[[#This Row],[Insats]]-G103</f>
        <v>183177.98607618583</v>
      </c>
      <c r="J103" s="29"/>
    </row>
    <row r="104" spans="1:10" x14ac:dyDescent="0.2">
      <c r="A104" s="12">
        <v>8404</v>
      </c>
      <c r="B104" s="13">
        <v>457555</v>
      </c>
      <c r="C104" s="14">
        <f>Tabell13[[#This Row],[Insats]]/B$270</f>
        <v>4.5729502320635699E-3</v>
      </c>
      <c r="D104" s="15">
        <f>Tabell13[[#This Row],[Andel av total insats]]*E$3</f>
        <v>455008.5480903252</v>
      </c>
      <c r="E104" s="16">
        <f>Tabell13[[#This Row],[Insats]]-Tabell13[[#This Row],[Nedsättning i kronor]]</f>
        <v>2546.4519096747972</v>
      </c>
      <c r="F104" s="17"/>
      <c r="G104" s="15">
        <f>Tabell13[[#This Row],[Andel av total insats]]*H$3</f>
        <v>274377.01392381417</v>
      </c>
      <c r="H104" s="16">
        <f>Tabell13[[#This Row],[Insats]]-G104</f>
        <v>183177.98607618583</v>
      </c>
      <c r="J104" s="30"/>
    </row>
    <row r="105" spans="1:10" x14ac:dyDescent="0.2">
      <c r="A105" s="12">
        <v>8405</v>
      </c>
      <c r="B105" s="13">
        <v>457555</v>
      </c>
      <c r="C105" s="14">
        <f>Tabell13[[#This Row],[Insats]]/B$270</f>
        <v>4.5729502320635699E-3</v>
      </c>
      <c r="D105" s="15">
        <f>Tabell13[[#This Row],[Andel av total insats]]*E$3</f>
        <v>455008.5480903252</v>
      </c>
      <c r="E105" s="16">
        <f>Tabell13[[#This Row],[Insats]]-Tabell13[[#This Row],[Nedsättning i kronor]]</f>
        <v>2546.4519096747972</v>
      </c>
      <c r="F105" s="17"/>
      <c r="G105" s="15">
        <f>Tabell13[[#This Row],[Andel av total insats]]*H$3</f>
        <v>274377.01392381417</v>
      </c>
      <c r="H105" s="16">
        <f>Tabell13[[#This Row],[Insats]]-G105</f>
        <v>183177.98607618583</v>
      </c>
      <c r="J105" s="30"/>
    </row>
    <row r="106" spans="1:10" x14ac:dyDescent="0.2">
      <c r="A106" s="12">
        <v>8406</v>
      </c>
      <c r="B106" s="13">
        <v>457555</v>
      </c>
      <c r="C106" s="14">
        <f>Tabell13[[#This Row],[Insats]]/B$270</f>
        <v>4.5729502320635699E-3</v>
      </c>
      <c r="D106" s="15">
        <f>Tabell13[[#This Row],[Andel av total insats]]*E$3</f>
        <v>455008.5480903252</v>
      </c>
      <c r="E106" s="16">
        <f>Tabell13[[#This Row],[Insats]]-Tabell13[[#This Row],[Nedsättning i kronor]]</f>
        <v>2546.4519096747972</v>
      </c>
      <c r="F106" s="17"/>
      <c r="G106" s="15">
        <f>Tabell13[[#This Row],[Andel av total insats]]*H$3</f>
        <v>274377.01392381417</v>
      </c>
      <c r="H106" s="16">
        <f>Tabell13[[#This Row],[Insats]]-G106</f>
        <v>183177.98607618583</v>
      </c>
      <c r="J106" s="30"/>
    </row>
    <row r="107" spans="1:10" x14ac:dyDescent="0.2">
      <c r="A107" s="12">
        <v>8407</v>
      </c>
      <c r="B107" s="13">
        <v>457555</v>
      </c>
      <c r="C107" s="14">
        <f>Tabell13[[#This Row],[Insats]]/B$270</f>
        <v>4.5729502320635699E-3</v>
      </c>
      <c r="D107" s="15">
        <f>Tabell13[[#This Row],[Andel av total insats]]*E$3</f>
        <v>455008.5480903252</v>
      </c>
      <c r="E107" s="16">
        <f>Tabell13[[#This Row],[Insats]]-Tabell13[[#This Row],[Nedsättning i kronor]]</f>
        <v>2546.4519096747972</v>
      </c>
      <c r="F107" s="17"/>
      <c r="G107" s="15">
        <f>Tabell13[[#This Row],[Andel av total insats]]*H$3</f>
        <v>274377.01392381417</v>
      </c>
      <c r="H107" s="16">
        <f>Tabell13[[#This Row],[Insats]]-G107</f>
        <v>183177.98607618583</v>
      </c>
      <c r="J107" s="30"/>
    </row>
    <row r="108" spans="1:10" x14ac:dyDescent="0.2">
      <c r="A108" s="12">
        <v>8408</v>
      </c>
      <c r="B108" s="13">
        <v>457555</v>
      </c>
      <c r="C108" s="14">
        <f>Tabell13[[#This Row],[Insats]]/B$270</f>
        <v>4.5729502320635699E-3</v>
      </c>
      <c r="D108" s="15">
        <f>Tabell13[[#This Row],[Andel av total insats]]*E$3</f>
        <v>455008.5480903252</v>
      </c>
      <c r="E108" s="16">
        <f>Tabell13[[#This Row],[Insats]]-Tabell13[[#This Row],[Nedsättning i kronor]]</f>
        <v>2546.4519096747972</v>
      </c>
      <c r="F108" s="17"/>
      <c r="G108" s="15">
        <f>Tabell13[[#This Row],[Andel av total insats]]*H$3</f>
        <v>274377.01392381417</v>
      </c>
      <c r="H108" s="16">
        <f>Tabell13[[#This Row],[Insats]]-G108</f>
        <v>183177.98607618583</v>
      </c>
      <c r="J108" s="30"/>
    </row>
    <row r="109" spans="1:10" x14ac:dyDescent="0.2">
      <c r="A109" s="12">
        <v>8409</v>
      </c>
      <c r="B109" s="13">
        <v>457555</v>
      </c>
      <c r="C109" s="14">
        <f>Tabell13[[#This Row],[Insats]]/B$270</f>
        <v>4.5729502320635699E-3</v>
      </c>
      <c r="D109" s="15">
        <f>Tabell13[[#This Row],[Andel av total insats]]*E$3</f>
        <v>455008.5480903252</v>
      </c>
      <c r="E109" s="16">
        <f>Tabell13[[#This Row],[Insats]]-Tabell13[[#This Row],[Nedsättning i kronor]]</f>
        <v>2546.4519096747972</v>
      </c>
      <c r="F109" s="17"/>
      <c r="G109" s="15">
        <f>Tabell13[[#This Row],[Andel av total insats]]*H$3</f>
        <v>274377.01392381417</v>
      </c>
      <c r="H109" s="16">
        <f>Tabell13[[#This Row],[Insats]]-G109</f>
        <v>183177.98607618583</v>
      </c>
      <c r="J109" s="30"/>
    </row>
    <row r="110" spans="1:10" x14ac:dyDescent="0.2">
      <c r="A110" s="12">
        <v>8410</v>
      </c>
      <c r="B110" s="13">
        <v>457555</v>
      </c>
      <c r="C110" s="14">
        <f>Tabell13[[#This Row],[Insats]]/B$270</f>
        <v>4.5729502320635699E-3</v>
      </c>
      <c r="D110" s="15">
        <f>Tabell13[[#This Row],[Andel av total insats]]*E$3</f>
        <v>455008.5480903252</v>
      </c>
      <c r="E110" s="16">
        <f>Tabell13[[#This Row],[Insats]]-Tabell13[[#This Row],[Nedsättning i kronor]]</f>
        <v>2546.4519096747972</v>
      </c>
      <c r="F110" s="17"/>
      <c r="G110" s="15">
        <f>Tabell13[[#This Row],[Andel av total insats]]*H$3</f>
        <v>274377.01392381417</v>
      </c>
      <c r="H110" s="16">
        <f>Tabell13[[#This Row],[Insats]]-G110</f>
        <v>183177.98607618583</v>
      </c>
      <c r="J110" s="30"/>
    </row>
    <row r="111" spans="1:10" x14ac:dyDescent="0.2">
      <c r="A111" s="12">
        <v>8411</v>
      </c>
      <c r="B111" s="13">
        <v>457555</v>
      </c>
      <c r="C111" s="14">
        <f>Tabell13[[#This Row],[Insats]]/B$270</f>
        <v>4.5729502320635699E-3</v>
      </c>
      <c r="D111" s="15">
        <f>Tabell13[[#This Row],[Andel av total insats]]*E$3</f>
        <v>455008.5480903252</v>
      </c>
      <c r="E111" s="16">
        <f>Tabell13[[#This Row],[Insats]]-Tabell13[[#This Row],[Nedsättning i kronor]]</f>
        <v>2546.4519096747972</v>
      </c>
      <c r="F111" s="17"/>
      <c r="G111" s="15">
        <f>Tabell13[[#This Row],[Andel av total insats]]*H$3</f>
        <v>274377.01392381417</v>
      </c>
      <c r="H111" s="16">
        <f>Tabell13[[#This Row],[Insats]]-G111</f>
        <v>183177.98607618583</v>
      </c>
      <c r="J111" s="30"/>
    </row>
    <row r="112" spans="1:10" x14ac:dyDescent="0.2">
      <c r="A112" s="12">
        <v>8412</v>
      </c>
      <c r="B112" s="13">
        <v>457555</v>
      </c>
      <c r="C112" s="14">
        <f>Tabell13[[#This Row],[Insats]]/B$270</f>
        <v>4.5729502320635699E-3</v>
      </c>
      <c r="D112" s="15">
        <f>Tabell13[[#This Row],[Andel av total insats]]*E$3</f>
        <v>455008.5480903252</v>
      </c>
      <c r="E112" s="16">
        <f>Tabell13[[#This Row],[Insats]]-Tabell13[[#This Row],[Nedsättning i kronor]]</f>
        <v>2546.4519096747972</v>
      </c>
      <c r="F112" s="17"/>
      <c r="G112" s="15">
        <f>Tabell13[[#This Row],[Andel av total insats]]*H$3</f>
        <v>274377.01392381417</v>
      </c>
      <c r="H112" s="16">
        <f>Tabell13[[#This Row],[Insats]]-G112</f>
        <v>183177.98607618583</v>
      </c>
      <c r="J112" s="30"/>
    </row>
    <row r="113" spans="1:10" x14ac:dyDescent="0.2">
      <c r="A113" s="12">
        <v>8413</v>
      </c>
      <c r="B113" s="13">
        <v>457555</v>
      </c>
      <c r="C113" s="14">
        <f>Tabell13[[#This Row],[Insats]]/B$270</f>
        <v>4.5729502320635699E-3</v>
      </c>
      <c r="D113" s="15">
        <f>Tabell13[[#This Row],[Andel av total insats]]*E$3</f>
        <v>455008.5480903252</v>
      </c>
      <c r="E113" s="16">
        <f>Tabell13[[#This Row],[Insats]]-Tabell13[[#This Row],[Nedsättning i kronor]]</f>
        <v>2546.4519096747972</v>
      </c>
      <c r="F113" s="17"/>
      <c r="G113" s="15">
        <f>Tabell13[[#This Row],[Andel av total insats]]*H$3</f>
        <v>274377.01392381417</v>
      </c>
      <c r="H113" s="16">
        <f>Tabell13[[#This Row],[Insats]]-G113</f>
        <v>183177.98607618583</v>
      </c>
      <c r="J113" s="30"/>
    </row>
    <row r="114" spans="1:10" x14ac:dyDescent="0.2">
      <c r="A114" s="12">
        <v>10101</v>
      </c>
      <c r="B114" s="13">
        <v>318028</v>
      </c>
      <c r="C114" s="14">
        <f>Tabell13[[#This Row],[Insats]]/B$270</f>
        <v>3.1784730063111818E-3</v>
      </c>
      <c r="D114" s="15">
        <f>Tabell13[[#This Row],[Andel av total insats]]*E$3</f>
        <v>316258.06412796257</v>
      </c>
      <c r="E114" s="16">
        <f>Tabell13[[#This Row],[Insats]]-Tabell13[[#This Row],[Nedsättning i kronor]]</f>
        <v>1769.9358720374294</v>
      </c>
      <c r="F114" s="17"/>
      <c r="G114" s="15">
        <f>Tabell13[[#This Row],[Andel av total insats]]*H$3</f>
        <v>190708.3803786709</v>
      </c>
      <c r="H114" s="16">
        <f>Tabell13[[#This Row],[Insats]]-G114</f>
        <v>127319.6196213291</v>
      </c>
      <c r="J114" s="30"/>
    </row>
    <row r="115" spans="1:10" x14ac:dyDescent="0.2">
      <c r="A115" s="12">
        <v>10102</v>
      </c>
      <c r="B115" s="13">
        <v>318028</v>
      </c>
      <c r="C115" s="14">
        <f>Tabell13[[#This Row],[Insats]]/B$270</f>
        <v>3.1784730063111818E-3</v>
      </c>
      <c r="D115" s="15">
        <f>Tabell13[[#This Row],[Andel av total insats]]*E$3</f>
        <v>316258.06412796257</v>
      </c>
      <c r="E115" s="16">
        <f>Tabell13[[#This Row],[Insats]]-Tabell13[[#This Row],[Nedsättning i kronor]]</f>
        <v>1769.9358720374294</v>
      </c>
      <c r="F115" s="17"/>
      <c r="G115" s="15">
        <f>Tabell13[[#This Row],[Andel av total insats]]*H$3</f>
        <v>190708.3803786709</v>
      </c>
      <c r="H115" s="16">
        <f>Tabell13[[#This Row],[Insats]]-G115</f>
        <v>127319.6196213291</v>
      </c>
      <c r="J115" s="30"/>
    </row>
    <row r="116" spans="1:10" x14ac:dyDescent="0.2">
      <c r="A116" s="12">
        <v>10103</v>
      </c>
      <c r="B116" s="13">
        <v>318028</v>
      </c>
      <c r="C116" s="14">
        <f>Tabell13[[#This Row],[Insats]]/B$270</f>
        <v>3.1784730063111818E-3</v>
      </c>
      <c r="D116" s="15">
        <f>Tabell13[[#This Row],[Andel av total insats]]*E$3</f>
        <v>316258.06412796257</v>
      </c>
      <c r="E116" s="16">
        <f>Tabell13[[#This Row],[Insats]]-Tabell13[[#This Row],[Nedsättning i kronor]]</f>
        <v>1769.9358720374294</v>
      </c>
      <c r="F116" s="17"/>
      <c r="G116" s="15">
        <f>Tabell13[[#This Row],[Andel av total insats]]*H$3</f>
        <v>190708.3803786709</v>
      </c>
      <c r="H116" s="16">
        <f>Tabell13[[#This Row],[Insats]]-G116</f>
        <v>127319.6196213291</v>
      </c>
    </row>
    <row r="117" spans="1:10" x14ac:dyDescent="0.2">
      <c r="A117" s="12">
        <v>10104</v>
      </c>
      <c r="B117" s="13">
        <v>318028</v>
      </c>
      <c r="C117" s="14">
        <f>Tabell13[[#This Row],[Insats]]/B$270</f>
        <v>3.1784730063111818E-3</v>
      </c>
      <c r="D117" s="15">
        <f>Tabell13[[#This Row],[Andel av total insats]]*E$3</f>
        <v>316258.06412796257</v>
      </c>
      <c r="E117" s="16">
        <f>Tabell13[[#This Row],[Insats]]-Tabell13[[#This Row],[Nedsättning i kronor]]</f>
        <v>1769.9358720374294</v>
      </c>
      <c r="F117" s="17"/>
      <c r="G117" s="15">
        <f>Tabell13[[#This Row],[Andel av total insats]]*H$3</f>
        <v>190708.3803786709</v>
      </c>
      <c r="H117" s="16">
        <f>Tabell13[[#This Row],[Insats]]-G117</f>
        <v>127319.6196213291</v>
      </c>
    </row>
    <row r="118" spans="1:10" x14ac:dyDescent="0.2">
      <c r="A118" s="12">
        <v>10105</v>
      </c>
      <c r="B118" s="13">
        <v>318028</v>
      </c>
      <c r="C118" s="14">
        <f>Tabell13[[#This Row],[Insats]]/B$270</f>
        <v>3.1784730063111818E-3</v>
      </c>
      <c r="D118" s="15">
        <f>Tabell13[[#This Row],[Andel av total insats]]*E$3</f>
        <v>316258.06412796257</v>
      </c>
      <c r="E118" s="16">
        <f>Tabell13[[#This Row],[Insats]]-Tabell13[[#This Row],[Nedsättning i kronor]]</f>
        <v>1769.9358720374294</v>
      </c>
      <c r="F118" s="17"/>
      <c r="G118" s="15">
        <f>Tabell13[[#This Row],[Andel av total insats]]*H$3</f>
        <v>190708.3803786709</v>
      </c>
      <c r="H118" s="16">
        <f>Tabell13[[#This Row],[Insats]]-G118</f>
        <v>127319.6196213291</v>
      </c>
    </row>
    <row r="119" spans="1:10" x14ac:dyDescent="0.2">
      <c r="A119" s="12">
        <v>10106</v>
      </c>
      <c r="B119" s="13">
        <v>318028</v>
      </c>
      <c r="C119" s="14">
        <f>Tabell13[[#This Row],[Insats]]/B$270</f>
        <v>3.1784730063111818E-3</v>
      </c>
      <c r="D119" s="15">
        <f>Tabell13[[#This Row],[Andel av total insats]]*E$3</f>
        <v>316258.06412796257</v>
      </c>
      <c r="E119" s="16">
        <f>Tabell13[[#This Row],[Insats]]-Tabell13[[#This Row],[Nedsättning i kronor]]</f>
        <v>1769.9358720374294</v>
      </c>
      <c r="F119" s="17"/>
      <c r="G119" s="15">
        <f>Tabell13[[#This Row],[Andel av total insats]]*H$3</f>
        <v>190708.3803786709</v>
      </c>
      <c r="H119" s="16">
        <f>Tabell13[[#This Row],[Insats]]-G119</f>
        <v>127319.6196213291</v>
      </c>
    </row>
    <row r="120" spans="1:10" x14ac:dyDescent="0.2">
      <c r="A120" s="12">
        <v>10107</v>
      </c>
      <c r="B120" s="13">
        <v>318028</v>
      </c>
      <c r="C120" s="14">
        <f>Tabell13[[#This Row],[Insats]]/B$270</f>
        <v>3.1784730063111818E-3</v>
      </c>
      <c r="D120" s="15">
        <f>Tabell13[[#This Row],[Andel av total insats]]*E$3</f>
        <v>316258.06412796257</v>
      </c>
      <c r="E120" s="16">
        <f>Tabell13[[#This Row],[Insats]]-Tabell13[[#This Row],[Nedsättning i kronor]]</f>
        <v>1769.9358720374294</v>
      </c>
      <c r="F120" s="17"/>
      <c r="G120" s="15">
        <f>Tabell13[[#This Row],[Andel av total insats]]*H$3</f>
        <v>190708.3803786709</v>
      </c>
      <c r="H120" s="16">
        <f>Tabell13[[#This Row],[Insats]]-G120</f>
        <v>127319.6196213291</v>
      </c>
    </row>
    <row r="121" spans="1:10" x14ac:dyDescent="0.2">
      <c r="A121" s="12">
        <v>10108</v>
      </c>
      <c r="B121" s="13">
        <v>318028</v>
      </c>
      <c r="C121" s="14">
        <f>Tabell13[[#This Row],[Insats]]/B$270</f>
        <v>3.1784730063111818E-3</v>
      </c>
      <c r="D121" s="15">
        <f>Tabell13[[#This Row],[Andel av total insats]]*E$3</f>
        <v>316258.06412796257</v>
      </c>
      <c r="E121" s="16">
        <f>Tabell13[[#This Row],[Insats]]-Tabell13[[#This Row],[Nedsättning i kronor]]</f>
        <v>1769.9358720374294</v>
      </c>
      <c r="F121" s="17"/>
      <c r="G121" s="15">
        <f>Tabell13[[#This Row],[Andel av total insats]]*H$3</f>
        <v>190708.3803786709</v>
      </c>
      <c r="H121" s="16">
        <f>Tabell13[[#This Row],[Insats]]-G121</f>
        <v>127319.6196213291</v>
      </c>
    </row>
    <row r="122" spans="1:10" x14ac:dyDescent="0.2">
      <c r="A122" s="12">
        <v>10109</v>
      </c>
      <c r="B122" s="13">
        <v>318028</v>
      </c>
      <c r="C122" s="14">
        <f>Tabell13[[#This Row],[Insats]]/B$270</f>
        <v>3.1784730063111818E-3</v>
      </c>
      <c r="D122" s="15">
        <f>Tabell13[[#This Row],[Andel av total insats]]*E$3</f>
        <v>316258.06412796257</v>
      </c>
      <c r="E122" s="16">
        <f>Tabell13[[#This Row],[Insats]]-Tabell13[[#This Row],[Nedsättning i kronor]]</f>
        <v>1769.9358720374294</v>
      </c>
      <c r="F122" s="17"/>
      <c r="G122" s="15">
        <f>Tabell13[[#This Row],[Andel av total insats]]*H$3</f>
        <v>190708.3803786709</v>
      </c>
      <c r="H122" s="16">
        <f>Tabell13[[#This Row],[Insats]]-G122</f>
        <v>127319.6196213291</v>
      </c>
    </row>
    <row r="123" spans="1:10" x14ac:dyDescent="0.2">
      <c r="A123" s="12">
        <v>10111</v>
      </c>
      <c r="B123" s="13">
        <v>318028</v>
      </c>
      <c r="C123" s="14">
        <f>Tabell13[[#This Row],[Insats]]/B$270</f>
        <v>3.1784730063111818E-3</v>
      </c>
      <c r="D123" s="15">
        <f>Tabell13[[#This Row],[Andel av total insats]]*E$3</f>
        <v>316258.06412796257</v>
      </c>
      <c r="E123" s="16">
        <f>Tabell13[[#This Row],[Insats]]-Tabell13[[#This Row],[Nedsättning i kronor]]</f>
        <v>1769.9358720374294</v>
      </c>
      <c r="F123" s="17"/>
      <c r="G123" s="15">
        <f>Tabell13[[#This Row],[Andel av total insats]]*H$3</f>
        <v>190708.3803786709</v>
      </c>
      <c r="H123" s="16">
        <f>Tabell13[[#This Row],[Insats]]-G123</f>
        <v>127319.6196213291</v>
      </c>
    </row>
    <row r="124" spans="1:10" x14ac:dyDescent="0.2">
      <c r="A124" s="12">
        <v>10112</v>
      </c>
      <c r="B124" s="13">
        <v>318028</v>
      </c>
      <c r="C124" s="14">
        <f>Tabell13[[#This Row],[Insats]]/B$270</f>
        <v>3.1784730063111818E-3</v>
      </c>
      <c r="D124" s="15">
        <f>Tabell13[[#This Row],[Andel av total insats]]*E$3</f>
        <v>316258.06412796257</v>
      </c>
      <c r="E124" s="16">
        <f>Tabell13[[#This Row],[Insats]]-Tabell13[[#This Row],[Nedsättning i kronor]]</f>
        <v>1769.9358720374294</v>
      </c>
      <c r="F124" s="17"/>
      <c r="G124" s="15">
        <f>Tabell13[[#This Row],[Andel av total insats]]*H$3</f>
        <v>190708.3803786709</v>
      </c>
      <c r="H124" s="16">
        <f>Tabell13[[#This Row],[Insats]]-G124</f>
        <v>127319.6196213291</v>
      </c>
    </row>
    <row r="125" spans="1:10" x14ac:dyDescent="0.2">
      <c r="A125" s="12">
        <v>10113</v>
      </c>
      <c r="B125" s="13">
        <v>318028</v>
      </c>
      <c r="C125" s="14">
        <f>Tabell13[[#This Row],[Insats]]/B$270</f>
        <v>3.1784730063111818E-3</v>
      </c>
      <c r="D125" s="15">
        <f>Tabell13[[#This Row],[Andel av total insats]]*E$3</f>
        <v>316258.06412796257</v>
      </c>
      <c r="E125" s="16">
        <f>Tabell13[[#This Row],[Insats]]-Tabell13[[#This Row],[Nedsättning i kronor]]</f>
        <v>1769.9358720374294</v>
      </c>
      <c r="F125" s="17"/>
      <c r="G125" s="15">
        <f>Tabell13[[#This Row],[Andel av total insats]]*H$3</f>
        <v>190708.3803786709</v>
      </c>
      <c r="H125" s="16">
        <f>Tabell13[[#This Row],[Insats]]-G125</f>
        <v>127319.6196213291</v>
      </c>
    </row>
    <row r="126" spans="1:10" x14ac:dyDescent="0.2">
      <c r="A126" s="12">
        <v>10114</v>
      </c>
      <c r="B126" s="13">
        <v>318028</v>
      </c>
      <c r="C126" s="14">
        <f>Tabell13[[#This Row],[Insats]]/B$270</f>
        <v>3.1784730063111818E-3</v>
      </c>
      <c r="D126" s="15">
        <f>Tabell13[[#This Row],[Andel av total insats]]*E$3</f>
        <v>316258.06412796257</v>
      </c>
      <c r="E126" s="16">
        <f>Tabell13[[#This Row],[Insats]]-Tabell13[[#This Row],[Nedsättning i kronor]]</f>
        <v>1769.9358720374294</v>
      </c>
      <c r="F126" s="17"/>
      <c r="G126" s="15">
        <f>Tabell13[[#This Row],[Andel av total insats]]*H$3</f>
        <v>190708.3803786709</v>
      </c>
      <c r="H126" s="16">
        <f>Tabell13[[#This Row],[Insats]]-G126</f>
        <v>127319.6196213291</v>
      </c>
    </row>
    <row r="127" spans="1:10" x14ac:dyDescent="0.2">
      <c r="A127" s="12">
        <v>10115</v>
      </c>
      <c r="B127" s="13">
        <v>318028</v>
      </c>
      <c r="C127" s="14">
        <f>Tabell13[[#This Row],[Insats]]/B$270</f>
        <v>3.1784730063111818E-3</v>
      </c>
      <c r="D127" s="15">
        <f>Tabell13[[#This Row],[Andel av total insats]]*E$3</f>
        <v>316258.06412796257</v>
      </c>
      <c r="E127" s="16">
        <f>Tabell13[[#This Row],[Insats]]-Tabell13[[#This Row],[Nedsättning i kronor]]</f>
        <v>1769.9358720374294</v>
      </c>
      <c r="F127" s="17"/>
      <c r="G127" s="15">
        <f>Tabell13[[#This Row],[Andel av total insats]]*H$3</f>
        <v>190708.3803786709</v>
      </c>
      <c r="H127" s="16">
        <f>Tabell13[[#This Row],[Insats]]-G127</f>
        <v>127319.6196213291</v>
      </c>
    </row>
    <row r="128" spans="1:10" x14ac:dyDescent="0.2">
      <c r="A128" s="12">
        <v>10116</v>
      </c>
      <c r="B128" s="13">
        <v>318028</v>
      </c>
      <c r="C128" s="14">
        <f>Tabell13[[#This Row],[Insats]]/B$270</f>
        <v>3.1784730063111818E-3</v>
      </c>
      <c r="D128" s="15">
        <f>Tabell13[[#This Row],[Andel av total insats]]*E$3</f>
        <v>316258.06412796257</v>
      </c>
      <c r="E128" s="16">
        <f>Tabell13[[#This Row],[Insats]]-Tabell13[[#This Row],[Nedsättning i kronor]]</f>
        <v>1769.9358720374294</v>
      </c>
      <c r="F128" s="17"/>
      <c r="G128" s="15">
        <f>Tabell13[[#This Row],[Andel av total insats]]*H$3</f>
        <v>190708.3803786709</v>
      </c>
      <c r="H128" s="16">
        <f>Tabell13[[#This Row],[Insats]]-G128</f>
        <v>127319.6196213291</v>
      </c>
    </row>
    <row r="129" spans="1:8" x14ac:dyDescent="0.2">
      <c r="A129" s="12">
        <v>10201</v>
      </c>
      <c r="B129" s="13">
        <v>332605</v>
      </c>
      <c r="C129" s="14">
        <f>Tabell13[[#This Row],[Insats]]/B$270</f>
        <v>3.3241601816951043E-3</v>
      </c>
      <c r="D129" s="15">
        <f>Tabell13[[#This Row],[Andel av total insats]]*E$3</f>
        <v>330753.9380786629</v>
      </c>
      <c r="E129" s="16">
        <f>Tabell13[[#This Row],[Insats]]-Tabell13[[#This Row],[Nedsättning i kronor]]</f>
        <v>1851.0619213370956</v>
      </c>
      <c r="F129" s="17"/>
      <c r="G129" s="15">
        <f>Tabell13[[#This Row],[Andel av total insats]]*H$3</f>
        <v>199449.61090170627</v>
      </c>
      <c r="H129" s="16">
        <f>Tabell13[[#This Row],[Insats]]-G129</f>
        <v>133155.38909829373</v>
      </c>
    </row>
    <row r="130" spans="1:8" x14ac:dyDescent="0.2">
      <c r="A130" s="12">
        <v>10202</v>
      </c>
      <c r="B130" s="13">
        <v>332605</v>
      </c>
      <c r="C130" s="14">
        <f>Tabell13[[#This Row],[Insats]]/B$270</f>
        <v>3.3241601816951043E-3</v>
      </c>
      <c r="D130" s="15">
        <f>Tabell13[[#This Row],[Andel av total insats]]*E$3</f>
        <v>330753.9380786629</v>
      </c>
      <c r="E130" s="16">
        <f>Tabell13[[#This Row],[Insats]]-Tabell13[[#This Row],[Nedsättning i kronor]]</f>
        <v>1851.0619213370956</v>
      </c>
      <c r="F130" s="17"/>
      <c r="G130" s="15">
        <f>Tabell13[[#This Row],[Andel av total insats]]*H$3</f>
        <v>199449.61090170627</v>
      </c>
      <c r="H130" s="16">
        <f>Tabell13[[#This Row],[Insats]]-G130</f>
        <v>133155.38909829373</v>
      </c>
    </row>
    <row r="131" spans="1:8" x14ac:dyDescent="0.2">
      <c r="A131" s="12">
        <v>10203</v>
      </c>
      <c r="B131" s="13">
        <v>332605</v>
      </c>
      <c r="C131" s="14">
        <f>Tabell13[[#This Row],[Insats]]/B$270</f>
        <v>3.3241601816951043E-3</v>
      </c>
      <c r="D131" s="15">
        <f>Tabell13[[#This Row],[Andel av total insats]]*E$3</f>
        <v>330753.9380786629</v>
      </c>
      <c r="E131" s="16">
        <f>Tabell13[[#This Row],[Insats]]-Tabell13[[#This Row],[Nedsättning i kronor]]</f>
        <v>1851.0619213370956</v>
      </c>
      <c r="F131" s="17"/>
      <c r="G131" s="15">
        <f>Tabell13[[#This Row],[Andel av total insats]]*H$3</f>
        <v>199449.61090170627</v>
      </c>
      <c r="H131" s="16">
        <f>Tabell13[[#This Row],[Insats]]-G131</f>
        <v>133155.38909829373</v>
      </c>
    </row>
    <row r="132" spans="1:8" x14ac:dyDescent="0.2">
      <c r="A132" s="12">
        <v>10204</v>
      </c>
      <c r="B132" s="13">
        <v>332605</v>
      </c>
      <c r="C132" s="14">
        <f>Tabell13[[#This Row],[Insats]]/B$270</f>
        <v>3.3241601816951043E-3</v>
      </c>
      <c r="D132" s="15">
        <f>Tabell13[[#This Row],[Andel av total insats]]*E$3</f>
        <v>330753.9380786629</v>
      </c>
      <c r="E132" s="16">
        <f>Tabell13[[#This Row],[Insats]]-Tabell13[[#This Row],[Nedsättning i kronor]]</f>
        <v>1851.0619213370956</v>
      </c>
      <c r="F132" s="17"/>
      <c r="G132" s="15">
        <f>Tabell13[[#This Row],[Andel av total insats]]*H$3</f>
        <v>199449.61090170627</v>
      </c>
      <c r="H132" s="16">
        <f>Tabell13[[#This Row],[Insats]]-G132</f>
        <v>133155.38909829373</v>
      </c>
    </row>
    <row r="133" spans="1:8" x14ac:dyDescent="0.2">
      <c r="A133" s="12">
        <v>10205</v>
      </c>
      <c r="B133" s="13">
        <v>332605</v>
      </c>
      <c r="C133" s="14">
        <f>Tabell13[[#This Row],[Insats]]/B$270</f>
        <v>3.3241601816951043E-3</v>
      </c>
      <c r="D133" s="15">
        <f>Tabell13[[#This Row],[Andel av total insats]]*E$3</f>
        <v>330753.9380786629</v>
      </c>
      <c r="E133" s="16">
        <f>Tabell13[[#This Row],[Insats]]-Tabell13[[#This Row],[Nedsättning i kronor]]</f>
        <v>1851.0619213370956</v>
      </c>
      <c r="F133" s="17"/>
      <c r="G133" s="15">
        <f>Tabell13[[#This Row],[Andel av total insats]]*H$3</f>
        <v>199449.61090170627</v>
      </c>
      <c r="H133" s="16">
        <f>Tabell13[[#This Row],[Insats]]-G133</f>
        <v>133155.38909829373</v>
      </c>
    </row>
    <row r="134" spans="1:8" x14ac:dyDescent="0.2">
      <c r="A134" s="12">
        <v>10206</v>
      </c>
      <c r="B134" s="13">
        <v>332605</v>
      </c>
      <c r="C134" s="14">
        <f>Tabell13[[#This Row],[Insats]]/B$270</f>
        <v>3.3241601816951043E-3</v>
      </c>
      <c r="D134" s="15">
        <f>Tabell13[[#This Row],[Andel av total insats]]*E$3</f>
        <v>330753.9380786629</v>
      </c>
      <c r="E134" s="16">
        <f>Tabell13[[#This Row],[Insats]]-Tabell13[[#This Row],[Nedsättning i kronor]]</f>
        <v>1851.0619213370956</v>
      </c>
      <c r="F134" s="17"/>
      <c r="G134" s="15">
        <f>Tabell13[[#This Row],[Andel av total insats]]*H$3</f>
        <v>199449.61090170627</v>
      </c>
      <c r="H134" s="16">
        <f>Tabell13[[#This Row],[Insats]]-G134</f>
        <v>133155.38909829373</v>
      </c>
    </row>
    <row r="135" spans="1:8" x14ac:dyDescent="0.2">
      <c r="A135" s="12">
        <v>10207</v>
      </c>
      <c r="B135" s="13">
        <v>332605</v>
      </c>
      <c r="C135" s="14">
        <f>Tabell13[[#This Row],[Insats]]/B$270</f>
        <v>3.3241601816951043E-3</v>
      </c>
      <c r="D135" s="15">
        <f>Tabell13[[#This Row],[Andel av total insats]]*E$3</f>
        <v>330753.9380786629</v>
      </c>
      <c r="E135" s="16">
        <f>Tabell13[[#This Row],[Insats]]-Tabell13[[#This Row],[Nedsättning i kronor]]</f>
        <v>1851.0619213370956</v>
      </c>
      <c r="F135" s="17"/>
      <c r="G135" s="15">
        <f>Tabell13[[#This Row],[Andel av total insats]]*H$3</f>
        <v>199449.61090170627</v>
      </c>
      <c r="H135" s="16">
        <f>Tabell13[[#This Row],[Insats]]-G135</f>
        <v>133155.38909829373</v>
      </c>
    </row>
    <row r="136" spans="1:8" x14ac:dyDescent="0.2">
      <c r="A136" s="12">
        <v>10208</v>
      </c>
      <c r="B136" s="13">
        <v>332605</v>
      </c>
      <c r="C136" s="14">
        <f>Tabell13[[#This Row],[Insats]]/B$270</f>
        <v>3.3241601816951043E-3</v>
      </c>
      <c r="D136" s="15">
        <f>Tabell13[[#This Row],[Andel av total insats]]*E$3</f>
        <v>330753.9380786629</v>
      </c>
      <c r="E136" s="16">
        <f>Tabell13[[#This Row],[Insats]]-Tabell13[[#This Row],[Nedsättning i kronor]]</f>
        <v>1851.0619213370956</v>
      </c>
      <c r="F136" s="17"/>
      <c r="G136" s="15">
        <f>Tabell13[[#This Row],[Andel av total insats]]*H$3</f>
        <v>199449.61090170627</v>
      </c>
      <c r="H136" s="16">
        <f>Tabell13[[#This Row],[Insats]]-G136</f>
        <v>133155.38909829373</v>
      </c>
    </row>
    <row r="137" spans="1:8" x14ac:dyDescent="0.2">
      <c r="A137" s="12">
        <v>10209</v>
      </c>
      <c r="B137" s="13">
        <v>332605</v>
      </c>
      <c r="C137" s="14">
        <f>Tabell13[[#This Row],[Insats]]/B$270</f>
        <v>3.3241601816951043E-3</v>
      </c>
      <c r="D137" s="15">
        <f>Tabell13[[#This Row],[Andel av total insats]]*E$3</f>
        <v>330753.9380786629</v>
      </c>
      <c r="E137" s="16">
        <f>Tabell13[[#This Row],[Insats]]-Tabell13[[#This Row],[Nedsättning i kronor]]</f>
        <v>1851.0619213370956</v>
      </c>
      <c r="F137" s="17"/>
      <c r="G137" s="15">
        <f>Tabell13[[#This Row],[Andel av total insats]]*H$3</f>
        <v>199449.61090170627</v>
      </c>
      <c r="H137" s="16">
        <f>Tabell13[[#This Row],[Insats]]-G137</f>
        <v>133155.38909829373</v>
      </c>
    </row>
    <row r="138" spans="1:8" x14ac:dyDescent="0.2">
      <c r="A138" s="12">
        <v>10210</v>
      </c>
      <c r="B138" s="13">
        <v>332605</v>
      </c>
      <c r="C138" s="14">
        <f>Tabell13[[#This Row],[Insats]]/B$270</f>
        <v>3.3241601816951043E-3</v>
      </c>
      <c r="D138" s="15">
        <f>Tabell13[[#This Row],[Andel av total insats]]*E$3</f>
        <v>330753.9380786629</v>
      </c>
      <c r="E138" s="16">
        <f>Tabell13[[#This Row],[Insats]]-Tabell13[[#This Row],[Nedsättning i kronor]]</f>
        <v>1851.0619213370956</v>
      </c>
      <c r="F138" s="17"/>
      <c r="G138" s="15">
        <f>Tabell13[[#This Row],[Andel av total insats]]*H$3</f>
        <v>199449.61090170627</v>
      </c>
      <c r="H138" s="16">
        <f>Tabell13[[#This Row],[Insats]]-G138</f>
        <v>133155.38909829373</v>
      </c>
    </row>
    <row r="139" spans="1:8" x14ac:dyDescent="0.2">
      <c r="A139" s="12">
        <v>10211</v>
      </c>
      <c r="B139" s="13">
        <v>332605</v>
      </c>
      <c r="C139" s="14">
        <f>Tabell13[[#This Row],[Insats]]/B$270</f>
        <v>3.3241601816951043E-3</v>
      </c>
      <c r="D139" s="15">
        <f>Tabell13[[#This Row],[Andel av total insats]]*E$3</f>
        <v>330753.9380786629</v>
      </c>
      <c r="E139" s="16">
        <f>Tabell13[[#This Row],[Insats]]-Tabell13[[#This Row],[Nedsättning i kronor]]</f>
        <v>1851.0619213370956</v>
      </c>
      <c r="F139" s="17"/>
      <c r="G139" s="15">
        <f>Tabell13[[#This Row],[Andel av total insats]]*H$3</f>
        <v>199449.61090170627</v>
      </c>
      <c r="H139" s="16">
        <f>Tabell13[[#This Row],[Insats]]-G139</f>
        <v>133155.38909829373</v>
      </c>
    </row>
    <row r="140" spans="1:8" x14ac:dyDescent="0.2">
      <c r="A140" s="12">
        <v>10212</v>
      </c>
      <c r="B140" s="13">
        <v>332605</v>
      </c>
      <c r="C140" s="14">
        <f>Tabell13[[#This Row],[Insats]]/B$270</f>
        <v>3.3241601816951043E-3</v>
      </c>
      <c r="D140" s="15">
        <f>Tabell13[[#This Row],[Andel av total insats]]*E$3</f>
        <v>330753.9380786629</v>
      </c>
      <c r="E140" s="16">
        <f>Tabell13[[#This Row],[Insats]]-Tabell13[[#This Row],[Nedsättning i kronor]]</f>
        <v>1851.0619213370956</v>
      </c>
      <c r="F140" s="17"/>
      <c r="G140" s="15">
        <f>Tabell13[[#This Row],[Andel av total insats]]*H$3</f>
        <v>199449.61090170627</v>
      </c>
      <c r="H140" s="16">
        <f>Tabell13[[#This Row],[Insats]]-G140</f>
        <v>133155.38909829373</v>
      </c>
    </row>
    <row r="141" spans="1:8" x14ac:dyDescent="0.2">
      <c r="A141" s="12">
        <v>10213</v>
      </c>
      <c r="B141" s="13">
        <v>332605</v>
      </c>
      <c r="C141" s="14">
        <f>Tabell13[[#This Row],[Insats]]/B$270</f>
        <v>3.3241601816951043E-3</v>
      </c>
      <c r="D141" s="15">
        <f>Tabell13[[#This Row],[Andel av total insats]]*E$3</f>
        <v>330753.9380786629</v>
      </c>
      <c r="E141" s="16">
        <f>Tabell13[[#This Row],[Insats]]-Tabell13[[#This Row],[Nedsättning i kronor]]</f>
        <v>1851.0619213370956</v>
      </c>
      <c r="F141" s="17"/>
      <c r="G141" s="15">
        <f>Tabell13[[#This Row],[Andel av total insats]]*H$3</f>
        <v>199449.61090170627</v>
      </c>
      <c r="H141" s="16">
        <f>Tabell13[[#This Row],[Insats]]-G141</f>
        <v>133155.38909829373</v>
      </c>
    </row>
    <row r="142" spans="1:8" x14ac:dyDescent="0.2">
      <c r="A142" s="12">
        <v>10214</v>
      </c>
      <c r="B142" s="13">
        <v>332605</v>
      </c>
      <c r="C142" s="14">
        <f>Tabell13[[#This Row],[Insats]]/B$270</f>
        <v>3.3241601816951043E-3</v>
      </c>
      <c r="D142" s="15">
        <f>Tabell13[[#This Row],[Andel av total insats]]*E$3</f>
        <v>330753.9380786629</v>
      </c>
      <c r="E142" s="16">
        <f>Tabell13[[#This Row],[Insats]]-Tabell13[[#This Row],[Nedsättning i kronor]]</f>
        <v>1851.0619213370956</v>
      </c>
      <c r="F142" s="17"/>
      <c r="G142" s="15">
        <f>Tabell13[[#This Row],[Andel av total insats]]*H$3</f>
        <v>199449.61090170627</v>
      </c>
      <c r="H142" s="16">
        <f>Tabell13[[#This Row],[Insats]]-G142</f>
        <v>133155.38909829373</v>
      </c>
    </row>
    <row r="143" spans="1:8" x14ac:dyDescent="0.2">
      <c r="A143" s="12">
        <v>10215</v>
      </c>
      <c r="B143" s="13">
        <v>332605</v>
      </c>
      <c r="C143" s="14">
        <f>Tabell13[[#This Row],[Insats]]/B$270</f>
        <v>3.3241601816951043E-3</v>
      </c>
      <c r="D143" s="15">
        <f>Tabell13[[#This Row],[Andel av total insats]]*E$3</f>
        <v>330753.9380786629</v>
      </c>
      <c r="E143" s="16">
        <f>Tabell13[[#This Row],[Insats]]-Tabell13[[#This Row],[Nedsättning i kronor]]</f>
        <v>1851.0619213370956</v>
      </c>
      <c r="F143" s="17"/>
      <c r="G143" s="15">
        <f>Tabell13[[#This Row],[Andel av total insats]]*H$3</f>
        <v>199449.61090170627</v>
      </c>
      <c r="H143" s="16">
        <f>Tabell13[[#This Row],[Insats]]-G143</f>
        <v>133155.38909829373</v>
      </c>
    </row>
    <row r="144" spans="1:8" x14ac:dyDescent="0.2">
      <c r="A144" s="12">
        <v>10216</v>
      </c>
      <c r="B144" s="13">
        <v>332605</v>
      </c>
      <c r="C144" s="14">
        <f>Tabell13[[#This Row],[Insats]]/B$270</f>
        <v>3.3241601816951043E-3</v>
      </c>
      <c r="D144" s="15">
        <f>Tabell13[[#This Row],[Andel av total insats]]*E$3</f>
        <v>330753.9380786629</v>
      </c>
      <c r="E144" s="16">
        <f>Tabell13[[#This Row],[Insats]]-Tabell13[[#This Row],[Nedsättning i kronor]]</f>
        <v>1851.0619213370956</v>
      </c>
      <c r="F144" s="17"/>
      <c r="G144" s="15">
        <f>Tabell13[[#This Row],[Andel av total insats]]*H$3</f>
        <v>199449.61090170627</v>
      </c>
      <c r="H144" s="16">
        <f>Tabell13[[#This Row],[Insats]]-G144</f>
        <v>133155.38909829373</v>
      </c>
    </row>
    <row r="145" spans="1:8" x14ac:dyDescent="0.2">
      <c r="A145" s="12">
        <v>10301</v>
      </c>
      <c r="B145" s="13">
        <v>339873</v>
      </c>
      <c r="C145" s="14">
        <f>Tabell13[[#This Row],[Insats]]/B$270</f>
        <v>3.3967988858653966E-3</v>
      </c>
      <c r="D145" s="15">
        <f>Tabell13[[#This Row],[Andel av total insats]]*E$3</f>
        <v>337981.48914360697</v>
      </c>
      <c r="E145" s="16">
        <f>Tabell13[[#This Row],[Insats]]-Tabell13[[#This Row],[Nedsättning i kronor]]</f>
        <v>1891.5108563930262</v>
      </c>
      <c r="F145" s="17"/>
      <c r="G145" s="15">
        <f>Tabell13[[#This Row],[Andel av total insats]]*H$3</f>
        <v>203807.93315192379</v>
      </c>
      <c r="H145" s="16">
        <f>Tabell13[[#This Row],[Insats]]-G145</f>
        <v>136065.06684807621</v>
      </c>
    </row>
    <row r="146" spans="1:8" x14ac:dyDescent="0.2">
      <c r="A146" s="12">
        <v>10302</v>
      </c>
      <c r="B146" s="13">
        <v>339873</v>
      </c>
      <c r="C146" s="14">
        <f>Tabell13[[#This Row],[Insats]]/B$270</f>
        <v>3.3967988858653966E-3</v>
      </c>
      <c r="D146" s="15">
        <f>Tabell13[[#This Row],[Andel av total insats]]*E$3</f>
        <v>337981.48914360697</v>
      </c>
      <c r="E146" s="16">
        <f>Tabell13[[#This Row],[Insats]]-Tabell13[[#This Row],[Nedsättning i kronor]]</f>
        <v>1891.5108563930262</v>
      </c>
      <c r="F146" s="17"/>
      <c r="G146" s="15">
        <f>Tabell13[[#This Row],[Andel av total insats]]*H$3</f>
        <v>203807.93315192379</v>
      </c>
      <c r="H146" s="16">
        <f>Tabell13[[#This Row],[Insats]]-G146</f>
        <v>136065.06684807621</v>
      </c>
    </row>
    <row r="147" spans="1:8" ht="40" x14ac:dyDescent="0.2">
      <c r="A147" s="6" t="s">
        <v>9</v>
      </c>
      <c r="B147" s="7" t="s">
        <v>10</v>
      </c>
      <c r="C147" s="8" t="s">
        <v>6</v>
      </c>
      <c r="D147" s="9" t="s">
        <v>7</v>
      </c>
      <c r="E147" s="10" t="s">
        <v>8</v>
      </c>
      <c r="F147" s="11"/>
      <c r="G147" s="9" t="s">
        <v>7</v>
      </c>
      <c r="H147" s="10" t="s">
        <v>8</v>
      </c>
    </row>
    <row r="148" spans="1:8" x14ac:dyDescent="0.2">
      <c r="A148" s="12">
        <v>10303</v>
      </c>
      <c r="B148" s="13">
        <v>339873</v>
      </c>
      <c r="C148" s="14">
        <f>Tabell13[[#This Row],[Insats]]/B$270</f>
        <v>3.3967988858653966E-3</v>
      </c>
      <c r="D148" s="15">
        <f>Tabell13[[#This Row],[Andel av total insats]]*E$3</f>
        <v>337981.48914360697</v>
      </c>
      <c r="E148" s="16">
        <f>Tabell13[[#This Row],[Insats]]-Tabell13[[#This Row],[Nedsättning i kronor]]</f>
        <v>1891.5108563930262</v>
      </c>
      <c r="F148" s="17"/>
      <c r="G148" s="15">
        <f>Tabell13[[#This Row],[Andel av total insats]]*H$3</f>
        <v>203807.93315192379</v>
      </c>
      <c r="H148" s="16">
        <f>Tabell13[[#This Row],[Insats]]-G148</f>
        <v>136065.06684807621</v>
      </c>
    </row>
    <row r="149" spans="1:8" x14ac:dyDescent="0.2">
      <c r="A149" s="12">
        <v>10304</v>
      </c>
      <c r="B149" s="13">
        <v>339873</v>
      </c>
      <c r="C149" s="14">
        <f>Tabell13[[#This Row],[Insats]]/B$270</f>
        <v>3.3967988858653966E-3</v>
      </c>
      <c r="D149" s="15">
        <f>Tabell13[[#This Row],[Andel av total insats]]*E$3</f>
        <v>337981.48914360697</v>
      </c>
      <c r="E149" s="16">
        <f>Tabell13[[#This Row],[Insats]]-Tabell13[[#This Row],[Nedsättning i kronor]]</f>
        <v>1891.5108563930262</v>
      </c>
      <c r="F149" s="17"/>
      <c r="G149" s="15">
        <f>Tabell13[[#This Row],[Andel av total insats]]*H$3</f>
        <v>203807.93315192379</v>
      </c>
      <c r="H149" s="16">
        <f>Tabell13[[#This Row],[Insats]]-G149</f>
        <v>136065.06684807621</v>
      </c>
    </row>
    <row r="150" spans="1:8" x14ac:dyDescent="0.2">
      <c r="A150" s="12">
        <v>10305</v>
      </c>
      <c r="B150" s="13">
        <v>339873</v>
      </c>
      <c r="C150" s="14">
        <f>Tabell13[[#This Row],[Insats]]/B$270</f>
        <v>3.3967988858653966E-3</v>
      </c>
      <c r="D150" s="15">
        <f>Tabell13[[#This Row],[Andel av total insats]]*E$3</f>
        <v>337981.48914360697</v>
      </c>
      <c r="E150" s="16">
        <f>Tabell13[[#This Row],[Insats]]-Tabell13[[#This Row],[Nedsättning i kronor]]</f>
        <v>1891.5108563930262</v>
      </c>
      <c r="F150" s="17"/>
      <c r="G150" s="15">
        <f>Tabell13[[#This Row],[Andel av total insats]]*H$3</f>
        <v>203807.93315192379</v>
      </c>
      <c r="H150" s="16">
        <f>Tabell13[[#This Row],[Insats]]-G150</f>
        <v>136065.06684807621</v>
      </c>
    </row>
    <row r="151" spans="1:8" x14ac:dyDescent="0.2">
      <c r="A151" s="12">
        <v>10306</v>
      </c>
      <c r="B151" s="13">
        <v>339873</v>
      </c>
      <c r="C151" s="14">
        <f>Tabell13[[#This Row],[Insats]]/B$270</f>
        <v>3.3967988858653966E-3</v>
      </c>
      <c r="D151" s="15">
        <f>Tabell13[[#This Row],[Andel av total insats]]*E$3</f>
        <v>337981.48914360697</v>
      </c>
      <c r="E151" s="16">
        <f>Tabell13[[#This Row],[Insats]]-Tabell13[[#This Row],[Nedsättning i kronor]]</f>
        <v>1891.5108563930262</v>
      </c>
      <c r="F151" s="17"/>
      <c r="G151" s="15">
        <f>Tabell13[[#This Row],[Andel av total insats]]*H$3</f>
        <v>203807.93315192379</v>
      </c>
      <c r="H151" s="16">
        <f>Tabell13[[#This Row],[Insats]]-G151</f>
        <v>136065.06684807621</v>
      </c>
    </row>
    <row r="152" spans="1:8" x14ac:dyDescent="0.2">
      <c r="A152" s="12">
        <v>10307</v>
      </c>
      <c r="B152" s="13">
        <v>339873</v>
      </c>
      <c r="C152" s="14">
        <f>Tabell13[[#This Row],[Insats]]/B$270</f>
        <v>3.3967988858653966E-3</v>
      </c>
      <c r="D152" s="15">
        <f>Tabell13[[#This Row],[Andel av total insats]]*E$3</f>
        <v>337981.48914360697</v>
      </c>
      <c r="E152" s="16">
        <f>Tabell13[[#This Row],[Insats]]-Tabell13[[#This Row],[Nedsättning i kronor]]</f>
        <v>1891.5108563930262</v>
      </c>
      <c r="F152" s="17"/>
      <c r="G152" s="15">
        <f>Tabell13[[#This Row],[Andel av total insats]]*H$3</f>
        <v>203807.93315192379</v>
      </c>
      <c r="H152" s="16">
        <f>Tabell13[[#This Row],[Insats]]-G152</f>
        <v>136065.06684807621</v>
      </c>
    </row>
    <row r="153" spans="1:8" x14ac:dyDescent="0.2">
      <c r="A153" s="12">
        <v>10308</v>
      </c>
      <c r="B153" s="13">
        <v>339873</v>
      </c>
      <c r="C153" s="14">
        <f>Tabell13[[#This Row],[Insats]]/B$270</f>
        <v>3.3967988858653966E-3</v>
      </c>
      <c r="D153" s="15">
        <f>Tabell13[[#This Row],[Andel av total insats]]*E$3</f>
        <v>337981.48914360697</v>
      </c>
      <c r="E153" s="16">
        <f>Tabell13[[#This Row],[Insats]]-Tabell13[[#This Row],[Nedsättning i kronor]]</f>
        <v>1891.5108563930262</v>
      </c>
      <c r="F153" s="17"/>
      <c r="G153" s="15">
        <f>Tabell13[[#This Row],[Andel av total insats]]*H$3</f>
        <v>203807.93315192379</v>
      </c>
      <c r="H153" s="16">
        <f>Tabell13[[#This Row],[Insats]]-G153</f>
        <v>136065.06684807621</v>
      </c>
    </row>
    <row r="154" spans="1:8" x14ac:dyDescent="0.2">
      <c r="A154" s="12">
        <v>10309</v>
      </c>
      <c r="B154" s="13">
        <v>339873</v>
      </c>
      <c r="C154" s="14">
        <f>Tabell13[[#This Row],[Insats]]/B$270</f>
        <v>3.3967988858653966E-3</v>
      </c>
      <c r="D154" s="15">
        <f>Tabell13[[#This Row],[Andel av total insats]]*E$3</f>
        <v>337981.48914360697</v>
      </c>
      <c r="E154" s="16">
        <f>Tabell13[[#This Row],[Insats]]-Tabell13[[#This Row],[Nedsättning i kronor]]</f>
        <v>1891.5108563930262</v>
      </c>
      <c r="F154" s="17"/>
      <c r="G154" s="15">
        <f>Tabell13[[#This Row],[Andel av total insats]]*H$3</f>
        <v>203807.93315192379</v>
      </c>
      <c r="H154" s="16">
        <f>Tabell13[[#This Row],[Insats]]-G154</f>
        <v>136065.06684807621</v>
      </c>
    </row>
    <row r="155" spans="1:8" x14ac:dyDescent="0.2">
      <c r="A155" s="12">
        <v>10310</v>
      </c>
      <c r="B155" s="13">
        <v>339873</v>
      </c>
      <c r="C155" s="14">
        <f>Tabell13[[#This Row],[Insats]]/B$270</f>
        <v>3.3967988858653966E-3</v>
      </c>
      <c r="D155" s="15">
        <f>Tabell13[[#This Row],[Andel av total insats]]*E$3</f>
        <v>337981.48914360697</v>
      </c>
      <c r="E155" s="16">
        <f>Tabell13[[#This Row],[Insats]]-Tabell13[[#This Row],[Nedsättning i kronor]]</f>
        <v>1891.5108563930262</v>
      </c>
      <c r="F155" s="17"/>
      <c r="G155" s="15">
        <f>Tabell13[[#This Row],[Andel av total insats]]*H$3</f>
        <v>203807.93315192379</v>
      </c>
      <c r="H155" s="16">
        <f>Tabell13[[#This Row],[Insats]]-G155</f>
        <v>136065.06684807621</v>
      </c>
    </row>
    <row r="156" spans="1:8" x14ac:dyDescent="0.2">
      <c r="A156" s="12">
        <v>10311</v>
      </c>
      <c r="B156" s="13">
        <v>339873</v>
      </c>
      <c r="C156" s="14">
        <f>Tabell13[[#This Row],[Insats]]/B$270</f>
        <v>3.3967988858653966E-3</v>
      </c>
      <c r="D156" s="15">
        <f>Tabell13[[#This Row],[Andel av total insats]]*E$3</f>
        <v>337981.48914360697</v>
      </c>
      <c r="E156" s="16">
        <f>Tabell13[[#This Row],[Insats]]-Tabell13[[#This Row],[Nedsättning i kronor]]</f>
        <v>1891.5108563930262</v>
      </c>
      <c r="F156" s="17"/>
      <c r="G156" s="15">
        <f>Tabell13[[#This Row],[Andel av total insats]]*H$3</f>
        <v>203807.93315192379</v>
      </c>
      <c r="H156" s="16">
        <f>Tabell13[[#This Row],[Insats]]-G156</f>
        <v>136065.06684807621</v>
      </c>
    </row>
    <row r="157" spans="1:8" x14ac:dyDescent="0.2">
      <c r="A157" s="12">
        <v>10312</v>
      </c>
      <c r="B157" s="13">
        <v>339873</v>
      </c>
      <c r="C157" s="14">
        <f>Tabell13[[#This Row],[Insats]]/B$270</f>
        <v>3.3967988858653966E-3</v>
      </c>
      <c r="D157" s="15">
        <f>Tabell13[[#This Row],[Andel av total insats]]*E$3</f>
        <v>337981.48914360697</v>
      </c>
      <c r="E157" s="16">
        <f>Tabell13[[#This Row],[Insats]]-Tabell13[[#This Row],[Nedsättning i kronor]]</f>
        <v>1891.5108563930262</v>
      </c>
      <c r="F157" s="17"/>
      <c r="G157" s="15">
        <f>Tabell13[[#This Row],[Andel av total insats]]*H$3</f>
        <v>203807.93315192379</v>
      </c>
      <c r="H157" s="16">
        <f>Tabell13[[#This Row],[Insats]]-G157</f>
        <v>136065.06684807621</v>
      </c>
    </row>
    <row r="158" spans="1:8" x14ac:dyDescent="0.2">
      <c r="A158" s="12">
        <v>10313</v>
      </c>
      <c r="B158" s="13">
        <v>339873</v>
      </c>
      <c r="C158" s="14">
        <f>Tabell13[[#This Row],[Insats]]/B$270</f>
        <v>3.3967988858653966E-3</v>
      </c>
      <c r="D158" s="15">
        <f>Tabell13[[#This Row],[Andel av total insats]]*E$3</f>
        <v>337981.48914360697</v>
      </c>
      <c r="E158" s="16">
        <f>Tabell13[[#This Row],[Insats]]-Tabell13[[#This Row],[Nedsättning i kronor]]</f>
        <v>1891.5108563930262</v>
      </c>
      <c r="F158" s="17"/>
      <c r="G158" s="15">
        <f>Tabell13[[#This Row],[Andel av total insats]]*H$3</f>
        <v>203807.93315192379</v>
      </c>
      <c r="H158" s="16">
        <f>Tabell13[[#This Row],[Insats]]-G158</f>
        <v>136065.06684807621</v>
      </c>
    </row>
    <row r="159" spans="1:8" x14ac:dyDescent="0.2">
      <c r="A159" s="12">
        <v>10314</v>
      </c>
      <c r="B159" s="13">
        <v>339873</v>
      </c>
      <c r="C159" s="14">
        <f>Tabell13[[#This Row],[Insats]]/B$270</f>
        <v>3.3967988858653966E-3</v>
      </c>
      <c r="D159" s="15">
        <f>Tabell13[[#This Row],[Andel av total insats]]*E$3</f>
        <v>337981.48914360697</v>
      </c>
      <c r="E159" s="16">
        <f>Tabell13[[#This Row],[Insats]]-Tabell13[[#This Row],[Nedsättning i kronor]]</f>
        <v>1891.5108563930262</v>
      </c>
      <c r="F159" s="17"/>
      <c r="G159" s="15">
        <f>Tabell13[[#This Row],[Andel av total insats]]*H$3</f>
        <v>203807.93315192379</v>
      </c>
      <c r="H159" s="16">
        <f>Tabell13[[#This Row],[Insats]]-G159</f>
        <v>136065.06684807621</v>
      </c>
    </row>
    <row r="160" spans="1:8" x14ac:dyDescent="0.2">
      <c r="A160" s="12">
        <v>10315</v>
      </c>
      <c r="B160" s="13">
        <v>339873</v>
      </c>
      <c r="C160" s="14">
        <f>Tabell13[[#This Row],[Insats]]/B$270</f>
        <v>3.3967988858653966E-3</v>
      </c>
      <c r="D160" s="15">
        <f>Tabell13[[#This Row],[Andel av total insats]]*E$3</f>
        <v>337981.48914360697</v>
      </c>
      <c r="E160" s="16">
        <f>Tabell13[[#This Row],[Insats]]-Tabell13[[#This Row],[Nedsättning i kronor]]</f>
        <v>1891.5108563930262</v>
      </c>
      <c r="F160" s="17"/>
      <c r="G160" s="15">
        <f>Tabell13[[#This Row],[Andel av total insats]]*H$3</f>
        <v>203807.93315192379</v>
      </c>
      <c r="H160" s="16">
        <f>Tabell13[[#This Row],[Insats]]-G160</f>
        <v>136065.06684807621</v>
      </c>
    </row>
    <row r="161" spans="1:8" x14ac:dyDescent="0.2">
      <c r="A161" s="12">
        <v>10316</v>
      </c>
      <c r="B161" s="13">
        <v>339873</v>
      </c>
      <c r="C161" s="14">
        <f>Tabell13[[#This Row],[Insats]]/B$270</f>
        <v>3.3967988858653966E-3</v>
      </c>
      <c r="D161" s="15">
        <f>Tabell13[[#This Row],[Andel av total insats]]*E$3</f>
        <v>337981.48914360697</v>
      </c>
      <c r="E161" s="16">
        <f>Tabell13[[#This Row],[Insats]]-Tabell13[[#This Row],[Nedsättning i kronor]]</f>
        <v>1891.5108563930262</v>
      </c>
      <c r="F161" s="17"/>
      <c r="G161" s="15">
        <f>Tabell13[[#This Row],[Andel av total insats]]*H$3</f>
        <v>203807.93315192379</v>
      </c>
      <c r="H161" s="16">
        <f>Tabell13[[#This Row],[Insats]]-G161</f>
        <v>136065.06684807621</v>
      </c>
    </row>
    <row r="162" spans="1:8" x14ac:dyDescent="0.2">
      <c r="A162" s="12">
        <v>10401</v>
      </c>
      <c r="B162" s="13">
        <v>457555</v>
      </c>
      <c r="C162" s="14">
        <f>Tabell13[[#This Row],[Insats]]/B$270</f>
        <v>4.5729502320635699E-3</v>
      </c>
      <c r="D162" s="15">
        <f>Tabell13[[#This Row],[Andel av total insats]]*E$3</f>
        <v>455008.5480903252</v>
      </c>
      <c r="E162" s="16">
        <f>Tabell13[[#This Row],[Insats]]-Tabell13[[#This Row],[Nedsättning i kronor]]</f>
        <v>2546.4519096747972</v>
      </c>
      <c r="F162" s="17"/>
      <c r="G162" s="15">
        <f>Tabell13[[#This Row],[Andel av total insats]]*H$3</f>
        <v>274377.01392381417</v>
      </c>
      <c r="H162" s="16">
        <f>Tabell13[[#This Row],[Insats]]-G162</f>
        <v>183177.98607618583</v>
      </c>
    </row>
    <row r="163" spans="1:8" x14ac:dyDescent="0.2">
      <c r="A163" s="12">
        <v>10402</v>
      </c>
      <c r="B163" s="13">
        <v>457555</v>
      </c>
      <c r="C163" s="14">
        <f>Tabell13[[#This Row],[Insats]]/B$270</f>
        <v>4.5729502320635699E-3</v>
      </c>
      <c r="D163" s="15">
        <f>Tabell13[[#This Row],[Andel av total insats]]*E$3</f>
        <v>455008.5480903252</v>
      </c>
      <c r="E163" s="16">
        <f>Tabell13[[#This Row],[Insats]]-Tabell13[[#This Row],[Nedsättning i kronor]]</f>
        <v>2546.4519096747972</v>
      </c>
      <c r="F163" s="17"/>
      <c r="G163" s="15">
        <f>Tabell13[[#This Row],[Andel av total insats]]*H$3</f>
        <v>274377.01392381417</v>
      </c>
      <c r="H163" s="16">
        <f>Tabell13[[#This Row],[Insats]]-G163</f>
        <v>183177.98607618583</v>
      </c>
    </row>
    <row r="164" spans="1:8" x14ac:dyDescent="0.2">
      <c r="A164" s="12">
        <v>10403</v>
      </c>
      <c r="B164" s="13">
        <v>457555</v>
      </c>
      <c r="C164" s="14">
        <f>Tabell13[[#This Row],[Insats]]/B$270</f>
        <v>4.5729502320635699E-3</v>
      </c>
      <c r="D164" s="15">
        <f>Tabell13[[#This Row],[Andel av total insats]]*E$3</f>
        <v>455008.5480903252</v>
      </c>
      <c r="E164" s="16">
        <f>Tabell13[[#This Row],[Insats]]-Tabell13[[#This Row],[Nedsättning i kronor]]</f>
        <v>2546.4519096747972</v>
      </c>
      <c r="F164" s="17"/>
      <c r="G164" s="15">
        <f>Tabell13[[#This Row],[Andel av total insats]]*H$3</f>
        <v>274377.01392381417</v>
      </c>
      <c r="H164" s="16">
        <f>Tabell13[[#This Row],[Insats]]-G164</f>
        <v>183177.98607618583</v>
      </c>
    </row>
    <row r="165" spans="1:8" x14ac:dyDescent="0.2">
      <c r="A165" s="12">
        <v>10404</v>
      </c>
      <c r="B165" s="13">
        <v>457555</v>
      </c>
      <c r="C165" s="14">
        <f>Tabell13[[#This Row],[Insats]]/B$270</f>
        <v>4.5729502320635699E-3</v>
      </c>
      <c r="D165" s="15">
        <f>Tabell13[[#This Row],[Andel av total insats]]*E$3</f>
        <v>455008.5480903252</v>
      </c>
      <c r="E165" s="16">
        <f>Tabell13[[#This Row],[Insats]]-Tabell13[[#This Row],[Nedsättning i kronor]]</f>
        <v>2546.4519096747972</v>
      </c>
      <c r="F165" s="17"/>
      <c r="G165" s="15">
        <f>Tabell13[[#This Row],[Andel av total insats]]*H$3</f>
        <v>274377.01392381417</v>
      </c>
      <c r="H165" s="16">
        <f>Tabell13[[#This Row],[Insats]]-G165</f>
        <v>183177.98607618583</v>
      </c>
    </row>
    <row r="166" spans="1:8" x14ac:dyDescent="0.2">
      <c r="A166" s="12">
        <v>10405</v>
      </c>
      <c r="B166" s="13">
        <v>457555</v>
      </c>
      <c r="C166" s="14">
        <f>Tabell13[[#This Row],[Insats]]/B$270</f>
        <v>4.5729502320635699E-3</v>
      </c>
      <c r="D166" s="15">
        <f>Tabell13[[#This Row],[Andel av total insats]]*E$3</f>
        <v>455008.5480903252</v>
      </c>
      <c r="E166" s="16">
        <f>Tabell13[[#This Row],[Insats]]-Tabell13[[#This Row],[Nedsättning i kronor]]</f>
        <v>2546.4519096747972</v>
      </c>
      <c r="F166" s="17"/>
      <c r="G166" s="15">
        <f>Tabell13[[#This Row],[Andel av total insats]]*H$3</f>
        <v>274377.01392381417</v>
      </c>
      <c r="H166" s="16">
        <f>Tabell13[[#This Row],[Insats]]-G166</f>
        <v>183177.98607618583</v>
      </c>
    </row>
    <row r="167" spans="1:8" x14ac:dyDescent="0.2">
      <c r="A167" s="12">
        <v>10406</v>
      </c>
      <c r="B167" s="13">
        <v>457555</v>
      </c>
      <c r="C167" s="14">
        <f>Tabell13[[#This Row],[Insats]]/B$270</f>
        <v>4.5729502320635699E-3</v>
      </c>
      <c r="D167" s="15">
        <f>Tabell13[[#This Row],[Andel av total insats]]*E$3</f>
        <v>455008.5480903252</v>
      </c>
      <c r="E167" s="16">
        <f>Tabell13[[#This Row],[Insats]]-Tabell13[[#This Row],[Nedsättning i kronor]]</f>
        <v>2546.4519096747972</v>
      </c>
      <c r="F167" s="17"/>
      <c r="G167" s="15">
        <f>Tabell13[[#This Row],[Andel av total insats]]*H$3</f>
        <v>274377.01392381417</v>
      </c>
      <c r="H167" s="16">
        <f>Tabell13[[#This Row],[Insats]]-G167</f>
        <v>183177.98607618583</v>
      </c>
    </row>
    <row r="168" spans="1:8" x14ac:dyDescent="0.2">
      <c r="A168" s="12">
        <v>10407</v>
      </c>
      <c r="B168" s="13">
        <v>457555</v>
      </c>
      <c r="C168" s="14">
        <f>Tabell13[[#This Row],[Insats]]/B$270</f>
        <v>4.5729502320635699E-3</v>
      </c>
      <c r="D168" s="15">
        <f>Tabell13[[#This Row],[Andel av total insats]]*E$3</f>
        <v>455008.5480903252</v>
      </c>
      <c r="E168" s="16">
        <f>Tabell13[[#This Row],[Insats]]-Tabell13[[#This Row],[Nedsättning i kronor]]</f>
        <v>2546.4519096747972</v>
      </c>
      <c r="F168" s="17"/>
      <c r="G168" s="15">
        <f>Tabell13[[#This Row],[Andel av total insats]]*H$3</f>
        <v>274377.01392381417</v>
      </c>
      <c r="H168" s="16">
        <f>Tabell13[[#This Row],[Insats]]-G168</f>
        <v>183177.98607618583</v>
      </c>
    </row>
    <row r="169" spans="1:8" x14ac:dyDescent="0.2">
      <c r="A169" s="12">
        <v>10408</v>
      </c>
      <c r="B169" s="13">
        <v>457555</v>
      </c>
      <c r="C169" s="14">
        <f>Tabell13[[#This Row],[Insats]]/B$270</f>
        <v>4.5729502320635699E-3</v>
      </c>
      <c r="D169" s="15">
        <f>Tabell13[[#This Row],[Andel av total insats]]*E$3</f>
        <v>455008.5480903252</v>
      </c>
      <c r="E169" s="16">
        <f>Tabell13[[#This Row],[Insats]]-Tabell13[[#This Row],[Nedsättning i kronor]]</f>
        <v>2546.4519096747972</v>
      </c>
      <c r="F169" s="17"/>
      <c r="G169" s="15">
        <f>Tabell13[[#This Row],[Andel av total insats]]*H$3</f>
        <v>274377.01392381417</v>
      </c>
      <c r="H169" s="16">
        <f>Tabell13[[#This Row],[Insats]]-G169</f>
        <v>183177.98607618583</v>
      </c>
    </row>
    <row r="170" spans="1:8" x14ac:dyDescent="0.2">
      <c r="A170" s="12">
        <v>10409</v>
      </c>
      <c r="B170" s="13">
        <v>457555</v>
      </c>
      <c r="C170" s="14">
        <f>Tabell13[[#This Row],[Insats]]/B$270</f>
        <v>4.5729502320635699E-3</v>
      </c>
      <c r="D170" s="15">
        <f>Tabell13[[#This Row],[Andel av total insats]]*E$3</f>
        <v>455008.5480903252</v>
      </c>
      <c r="E170" s="16">
        <f>Tabell13[[#This Row],[Insats]]-Tabell13[[#This Row],[Nedsättning i kronor]]</f>
        <v>2546.4519096747972</v>
      </c>
      <c r="F170" s="17"/>
      <c r="G170" s="15">
        <f>Tabell13[[#This Row],[Andel av total insats]]*H$3</f>
        <v>274377.01392381417</v>
      </c>
      <c r="H170" s="16">
        <f>Tabell13[[#This Row],[Insats]]-G170</f>
        <v>183177.98607618583</v>
      </c>
    </row>
    <row r="171" spans="1:8" x14ac:dyDescent="0.2">
      <c r="A171" s="12">
        <v>10410</v>
      </c>
      <c r="B171" s="13">
        <v>457555</v>
      </c>
      <c r="C171" s="14">
        <f>Tabell13[[#This Row],[Insats]]/B$270</f>
        <v>4.5729502320635699E-3</v>
      </c>
      <c r="D171" s="15">
        <f>Tabell13[[#This Row],[Andel av total insats]]*E$3</f>
        <v>455008.5480903252</v>
      </c>
      <c r="E171" s="16">
        <f>Tabell13[[#This Row],[Insats]]-Tabell13[[#This Row],[Nedsättning i kronor]]</f>
        <v>2546.4519096747972</v>
      </c>
      <c r="F171" s="17"/>
      <c r="G171" s="15">
        <f>Tabell13[[#This Row],[Andel av total insats]]*H$3</f>
        <v>274377.01392381417</v>
      </c>
      <c r="H171" s="16">
        <f>Tabell13[[#This Row],[Insats]]-G171</f>
        <v>183177.98607618583</v>
      </c>
    </row>
    <row r="172" spans="1:8" x14ac:dyDescent="0.2">
      <c r="A172" s="12">
        <v>10411</v>
      </c>
      <c r="B172" s="13">
        <v>457555</v>
      </c>
      <c r="C172" s="14">
        <f>Tabell13[[#This Row],[Insats]]/B$270</f>
        <v>4.5729502320635699E-3</v>
      </c>
      <c r="D172" s="15">
        <f>Tabell13[[#This Row],[Andel av total insats]]*E$3</f>
        <v>455008.5480903252</v>
      </c>
      <c r="E172" s="16">
        <f>Tabell13[[#This Row],[Insats]]-Tabell13[[#This Row],[Nedsättning i kronor]]</f>
        <v>2546.4519096747972</v>
      </c>
      <c r="F172" s="17"/>
      <c r="G172" s="15">
        <f>Tabell13[[#This Row],[Andel av total insats]]*H$3</f>
        <v>274377.01392381417</v>
      </c>
      <c r="H172" s="16">
        <f>Tabell13[[#This Row],[Insats]]-G172</f>
        <v>183177.98607618583</v>
      </c>
    </row>
    <row r="173" spans="1:8" x14ac:dyDescent="0.2">
      <c r="A173" s="12">
        <v>10412</v>
      </c>
      <c r="B173" s="13">
        <v>457555</v>
      </c>
      <c r="C173" s="14">
        <f>Tabell13[[#This Row],[Insats]]/B$270</f>
        <v>4.5729502320635699E-3</v>
      </c>
      <c r="D173" s="15">
        <f>Tabell13[[#This Row],[Andel av total insats]]*E$3</f>
        <v>455008.5480903252</v>
      </c>
      <c r="E173" s="16">
        <f>Tabell13[[#This Row],[Insats]]-Tabell13[[#This Row],[Nedsättning i kronor]]</f>
        <v>2546.4519096747972</v>
      </c>
      <c r="F173" s="17"/>
      <c r="G173" s="15">
        <f>Tabell13[[#This Row],[Andel av total insats]]*H$3</f>
        <v>274377.01392381417</v>
      </c>
      <c r="H173" s="16">
        <f>Tabell13[[#This Row],[Insats]]-G173</f>
        <v>183177.98607618583</v>
      </c>
    </row>
    <row r="174" spans="1:8" x14ac:dyDescent="0.2">
      <c r="A174" s="12">
        <v>10413</v>
      </c>
      <c r="B174" s="13">
        <v>457555</v>
      </c>
      <c r="C174" s="14">
        <f>Tabell13[[#This Row],[Insats]]/B$270</f>
        <v>4.5729502320635699E-3</v>
      </c>
      <c r="D174" s="15">
        <f>Tabell13[[#This Row],[Andel av total insats]]*E$3</f>
        <v>455008.5480903252</v>
      </c>
      <c r="E174" s="16">
        <f>Tabell13[[#This Row],[Insats]]-Tabell13[[#This Row],[Nedsättning i kronor]]</f>
        <v>2546.4519096747972</v>
      </c>
      <c r="F174" s="17"/>
      <c r="G174" s="15">
        <f>Tabell13[[#This Row],[Andel av total insats]]*H$3</f>
        <v>274377.01392381417</v>
      </c>
      <c r="H174" s="16">
        <f>Tabell13[[#This Row],[Insats]]-G174</f>
        <v>183177.98607618583</v>
      </c>
    </row>
    <row r="175" spans="1:8" x14ac:dyDescent="0.2">
      <c r="A175" s="12">
        <v>10414</v>
      </c>
      <c r="B175" s="13">
        <v>457555</v>
      </c>
      <c r="C175" s="14">
        <f>Tabell13[[#This Row],[Insats]]/B$270</f>
        <v>4.5729502320635699E-3</v>
      </c>
      <c r="D175" s="15">
        <f>Tabell13[[#This Row],[Andel av total insats]]*E$3</f>
        <v>455008.5480903252</v>
      </c>
      <c r="E175" s="16">
        <f>Tabell13[[#This Row],[Insats]]-Tabell13[[#This Row],[Nedsättning i kronor]]</f>
        <v>2546.4519096747972</v>
      </c>
      <c r="F175" s="17"/>
      <c r="G175" s="15">
        <f>Tabell13[[#This Row],[Andel av total insats]]*H$3</f>
        <v>274377.01392381417</v>
      </c>
      <c r="H175" s="16">
        <f>Tabell13[[#This Row],[Insats]]-G175</f>
        <v>183177.98607618583</v>
      </c>
    </row>
    <row r="176" spans="1:8" x14ac:dyDescent="0.2">
      <c r="A176" s="12">
        <v>10415</v>
      </c>
      <c r="B176" s="13">
        <v>457555</v>
      </c>
      <c r="C176" s="14">
        <f>Tabell13[[#This Row],[Insats]]/B$270</f>
        <v>4.5729502320635699E-3</v>
      </c>
      <c r="D176" s="15">
        <f>Tabell13[[#This Row],[Andel av total insats]]*E$3</f>
        <v>455008.5480903252</v>
      </c>
      <c r="E176" s="16">
        <f>Tabell13[[#This Row],[Insats]]-Tabell13[[#This Row],[Nedsättning i kronor]]</f>
        <v>2546.4519096747972</v>
      </c>
      <c r="F176" s="17"/>
      <c r="G176" s="15">
        <f>Tabell13[[#This Row],[Andel av total insats]]*H$3</f>
        <v>274377.01392381417</v>
      </c>
      <c r="H176" s="16">
        <f>Tabell13[[#This Row],[Insats]]-G176</f>
        <v>183177.98607618583</v>
      </c>
    </row>
    <row r="177" spans="1:8" x14ac:dyDescent="0.2">
      <c r="A177" s="12">
        <v>10416</v>
      </c>
      <c r="B177" s="13">
        <v>457555</v>
      </c>
      <c r="C177" s="14">
        <f>Tabell13[[#This Row],[Insats]]/B$270</f>
        <v>4.5729502320635699E-3</v>
      </c>
      <c r="D177" s="15">
        <f>Tabell13[[#This Row],[Andel av total insats]]*E$3</f>
        <v>455008.5480903252</v>
      </c>
      <c r="E177" s="16">
        <f>Tabell13[[#This Row],[Insats]]-Tabell13[[#This Row],[Nedsättning i kronor]]</f>
        <v>2546.4519096747972</v>
      </c>
      <c r="F177" s="17"/>
      <c r="G177" s="15">
        <f>Tabell13[[#This Row],[Andel av total insats]]*H$3</f>
        <v>274377.01392381417</v>
      </c>
      <c r="H177" s="16">
        <f>Tabell13[[#This Row],[Insats]]-G177</f>
        <v>183177.98607618583</v>
      </c>
    </row>
    <row r="178" spans="1:8" x14ac:dyDescent="0.2">
      <c r="A178" s="12">
        <v>14102</v>
      </c>
      <c r="B178" s="13">
        <v>318028</v>
      </c>
      <c r="C178" s="14">
        <f>Tabell13[[#This Row],[Insats]]/B$270</f>
        <v>3.1784730063111818E-3</v>
      </c>
      <c r="D178" s="15">
        <f>Tabell13[[#This Row],[Andel av total insats]]*E$3</f>
        <v>316258.06412796257</v>
      </c>
      <c r="E178" s="16">
        <f>Tabell13[[#This Row],[Insats]]-Tabell13[[#This Row],[Nedsättning i kronor]]</f>
        <v>1769.9358720374294</v>
      </c>
      <c r="F178" s="17"/>
      <c r="G178" s="15">
        <f>Tabell13[[#This Row],[Andel av total insats]]*H$3</f>
        <v>190708.3803786709</v>
      </c>
      <c r="H178" s="16">
        <f>Tabell13[[#This Row],[Insats]]-G178</f>
        <v>127319.6196213291</v>
      </c>
    </row>
    <row r="179" spans="1:8" x14ac:dyDescent="0.2">
      <c r="A179" s="12">
        <v>14103</v>
      </c>
      <c r="B179" s="13">
        <v>318028</v>
      </c>
      <c r="C179" s="14">
        <f>Tabell13[[#This Row],[Insats]]/B$270</f>
        <v>3.1784730063111818E-3</v>
      </c>
      <c r="D179" s="15">
        <f>Tabell13[[#This Row],[Andel av total insats]]*E$3</f>
        <v>316258.06412796257</v>
      </c>
      <c r="E179" s="16">
        <f>Tabell13[[#This Row],[Insats]]-Tabell13[[#This Row],[Nedsättning i kronor]]</f>
        <v>1769.9358720374294</v>
      </c>
      <c r="F179" s="17"/>
      <c r="G179" s="15">
        <f>Tabell13[[#This Row],[Andel av total insats]]*H$3</f>
        <v>190708.3803786709</v>
      </c>
      <c r="H179" s="16">
        <f>Tabell13[[#This Row],[Insats]]-G179</f>
        <v>127319.6196213291</v>
      </c>
    </row>
    <row r="180" spans="1:8" x14ac:dyDescent="0.2">
      <c r="A180" s="12">
        <v>14104</v>
      </c>
      <c r="B180" s="13">
        <v>318028</v>
      </c>
      <c r="C180" s="14">
        <f>Tabell13[[#This Row],[Insats]]/B$270</f>
        <v>3.1784730063111818E-3</v>
      </c>
      <c r="D180" s="15">
        <f>Tabell13[[#This Row],[Andel av total insats]]*E$3</f>
        <v>316258.06412796257</v>
      </c>
      <c r="E180" s="16">
        <f>Tabell13[[#This Row],[Insats]]-Tabell13[[#This Row],[Nedsättning i kronor]]</f>
        <v>1769.9358720374294</v>
      </c>
      <c r="F180" s="17"/>
      <c r="G180" s="15">
        <f>Tabell13[[#This Row],[Andel av total insats]]*H$3</f>
        <v>190708.3803786709</v>
      </c>
      <c r="H180" s="16">
        <f>Tabell13[[#This Row],[Insats]]-G180</f>
        <v>127319.6196213291</v>
      </c>
    </row>
    <row r="181" spans="1:8" x14ac:dyDescent="0.2">
      <c r="A181" s="12">
        <v>14106</v>
      </c>
      <c r="B181" s="13">
        <v>318028</v>
      </c>
      <c r="C181" s="14">
        <f>Tabell13[[#This Row],[Insats]]/B$270</f>
        <v>3.1784730063111818E-3</v>
      </c>
      <c r="D181" s="15">
        <f>Tabell13[[#This Row],[Andel av total insats]]*E$3</f>
        <v>316258.06412796257</v>
      </c>
      <c r="E181" s="16">
        <f>Tabell13[[#This Row],[Insats]]-Tabell13[[#This Row],[Nedsättning i kronor]]</f>
        <v>1769.9358720374294</v>
      </c>
      <c r="F181" s="17"/>
      <c r="G181" s="15">
        <f>Tabell13[[#This Row],[Andel av total insats]]*H$3</f>
        <v>190708.3803786709</v>
      </c>
      <c r="H181" s="16">
        <f>Tabell13[[#This Row],[Insats]]-G181</f>
        <v>127319.6196213291</v>
      </c>
    </row>
    <row r="182" spans="1:8" x14ac:dyDescent="0.2">
      <c r="A182" s="12">
        <v>14107</v>
      </c>
      <c r="B182" s="13">
        <v>318028</v>
      </c>
      <c r="C182" s="14">
        <f>Tabell13[[#This Row],[Insats]]/B$270</f>
        <v>3.1784730063111818E-3</v>
      </c>
      <c r="D182" s="15">
        <f>Tabell13[[#This Row],[Andel av total insats]]*E$3</f>
        <v>316258.06412796257</v>
      </c>
      <c r="E182" s="16">
        <f>Tabell13[[#This Row],[Insats]]-Tabell13[[#This Row],[Nedsättning i kronor]]</f>
        <v>1769.9358720374294</v>
      </c>
      <c r="F182" s="17"/>
      <c r="G182" s="15">
        <f>Tabell13[[#This Row],[Andel av total insats]]*H$3</f>
        <v>190708.3803786709</v>
      </c>
      <c r="H182" s="16">
        <f>Tabell13[[#This Row],[Insats]]-G182</f>
        <v>127319.6196213291</v>
      </c>
    </row>
    <row r="183" spans="1:8" x14ac:dyDescent="0.2">
      <c r="A183" s="12">
        <v>14108</v>
      </c>
      <c r="B183" s="13">
        <v>318028</v>
      </c>
      <c r="C183" s="14">
        <f>Tabell13[[#This Row],[Insats]]/B$270</f>
        <v>3.1784730063111818E-3</v>
      </c>
      <c r="D183" s="15">
        <f>Tabell13[[#This Row],[Andel av total insats]]*E$3</f>
        <v>316258.06412796257</v>
      </c>
      <c r="E183" s="16">
        <f>Tabell13[[#This Row],[Insats]]-Tabell13[[#This Row],[Nedsättning i kronor]]</f>
        <v>1769.9358720374294</v>
      </c>
      <c r="F183" s="17"/>
      <c r="G183" s="15">
        <f>Tabell13[[#This Row],[Andel av total insats]]*H$3</f>
        <v>190708.3803786709</v>
      </c>
      <c r="H183" s="16">
        <f>Tabell13[[#This Row],[Insats]]-G183</f>
        <v>127319.6196213291</v>
      </c>
    </row>
    <row r="184" spans="1:8" x14ac:dyDescent="0.2">
      <c r="A184" s="12">
        <v>14109</v>
      </c>
      <c r="B184" s="13">
        <v>318028</v>
      </c>
      <c r="C184" s="14">
        <f>Tabell13[[#This Row],[Insats]]/B$270</f>
        <v>3.1784730063111818E-3</v>
      </c>
      <c r="D184" s="15">
        <f>Tabell13[[#This Row],[Andel av total insats]]*E$3</f>
        <v>316258.06412796257</v>
      </c>
      <c r="E184" s="16">
        <f>Tabell13[[#This Row],[Insats]]-Tabell13[[#This Row],[Nedsättning i kronor]]</f>
        <v>1769.9358720374294</v>
      </c>
      <c r="F184" s="17"/>
      <c r="G184" s="15">
        <f>Tabell13[[#This Row],[Andel av total insats]]*H$3</f>
        <v>190708.3803786709</v>
      </c>
      <c r="H184" s="16">
        <f>Tabell13[[#This Row],[Insats]]-G184</f>
        <v>127319.6196213291</v>
      </c>
    </row>
    <row r="185" spans="1:8" x14ac:dyDescent="0.2">
      <c r="A185" s="12">
        <v>14110</v>
      </c>
      <c r="B185" s="13">
        <v>318028</v>
      </c>
      <c r="C185" s="14">
        <f>Tabell13[[#This Row],[Insats]]/B$270</f>
        <v>3.1784730063111818E-3</v>
      </c>
      <c r="D185" s="15">
        <f>Tabell13[[#This Row],[Andel av total insats]]*E$3</f>
        <v>316258.06412796257</v>
      </c>
      <c r="E185" s="16">
        <f>Tabell13[[#This Row],[Insats]]-Tabell13[[#This Row],[Nedsättning i kronor]]</f>
        <v>1769.9358720374294</v>
      </c>
      <c r="F185" s="17"/>
      <c r="G185" s="15">
        <f>Tabell13[[#This Row],[Andel av total insats]]*H$3</f>
        <v>190708.3803786709</v>
      </c>
      <c r="H185" s="16">
        <f>Tabell13[[#This Row],[Insats]]-G185</f>
        <v>127319.6196213291</v>
      </c>
    </row>
    <row r="186" spans="1:8" x14ac:dyDescent="0.2">
      <c r="A186" s="12">
        <v>14111</v>
      </c>
      <c r="B186" s="13">
        <v>318028</v>
      </c>
      <c r="C186" s="14">
        <f>Tabell13[[#This Row],[Insats]]/B$270</f>
        <v>3.1784730063111818E-3</v>
      </c>
      <c r="D186" s="15">
        <f>Tabell13[[#This Row],[Andel av total insats]]*E$3</f>
        <v>316258.06412796257</v>
      </c>
      <c r="E186" s="16">
        <f>Tabell13[[#This Row],[Insats]]-Tabell13[[#This Row],[Nedsättning i kronor]]</f>
        <v>1769.9358720374294</v>
      </c>
      <c r="F186" s="17"/>
      <c r="G186" s="15">
        <f>Tabell13[[#This Row],[Andel av total insats]]*H$3</f>
        <v>190708.3803786709</v>
      </c>
      <c r="H186" s="16">
        <f>Tabell13[[#This Row],[Insats]]-G186</f>
        <v>127319.6196213291</v>
      </c>
    </row>
    <row r="187" spans="1:8" x14ac:dyDescent="0.2">
      <c r="A187" s="12">
        <v>14112</v>
      </c>
      <c r="B187" s="13">
        <v>318028</v>
      </c>
      <c r="C187" s="14">
        <f>Tabell13[[#This Row],[Insats]]/B$270</f>
        <v>3.1784730063111818E-3</v>
      </c>
      <c r="D187" s="15">
        <f>Tabell13[[#This Row],[Andel av total insats]]*E$3</f>
        <v>316258.06412796257</v>
      </c>
      <c r="E187" s="16">
        <f>Tabell13[[#This Row],[Insats]]-Tabell13[[#This Row],[Nedsättning i kronor]]</f>
        <v>1769.9358720374294</v>
      </c>
      <c r="F187" s="17"/>
      <c r="G187" s="15">
        <f>Tabell13[[#This Row],[Andel av total insats]]*H$3</f>
        <v>190708.3803786709</v>
      </c>
      <c r="H187" s="16">
        <f>Tabell13[[#This Row],[Insats]]-G187</f>
        <v>127319.6196213291</v>
      </c>
    </row>
    <row r="188" spans="1:8" x14ac:dyDescent="0.2">
      <c r="A188" s="12">
        <v>14113</v>
      </c>
      <c r="B188" s="13">
        <v>318028</v>
      </c>
      <c r="C188" s="14">
        <f>Tabell13[[#This Row],[Insats]]/B$270</f>
        <v>3.1784730063111818E-3</v>
      </c>
      <c r="D188" s="15">
        <f>Tabell13[[#This Row],[Andel av total insats]]*E$3</f>
        <v>316258.06412796257</v>
      </c>
      <c r="E188" s="16">
        <f>Tabell13[[#This Row],[Insats]]-Tabell13[[#This Row],[Nedsättning i kronor]]</f>
        <v>1769.9358720374294</v>
      </c>
      <c r="F188" s="17"/>
      <c r="G188" s="15">
        <f>Tabell13[[#This Row],[Andel av total insats]]*H$3</f>
        <v>190708.3803786709</v>
      </c>
      <c r="H188" s="16">
        <f>Tabell13[[#This Row],[Insats]]-G188</f>
        <v>127319.6196213291</v>
      </c>
    </row>
    <row r="189" spans="1:8" x14ac:dyDescent="0.2">
      <c r="A189" s="12">
        <v>14114</v>
      </c>
      <c r="B189" s="13">
        <v>318028</v>
      </c>
      <c r="C189" s="14">
        <f>Tabell13[[#This Row],[Insats]]/B$270</f>
        <v>3.1784730063111818E-3</v>
      </c>
      <c r="D189" s="15">
        <f>Tabell13[[#This Row],[Andel av total insats]]*E$3</f>
        <v>316258.06412796257</v>
      </c>
      <c r="E189" s="16">
        <f>Tabell13[[#This Row],[Insats]]-Tabell13[[#This Row],[Nedsättning i kronor]]</f>
        <v>1769.9358720374294</v>
      </c>
      <c r="F189" s="17"/>
      <c r="G189" s="15">
        <f>Tabell13[[#This Row],[Andel av total insats]]*H$3</f>
        <v>190708.3803786709</v>
      </c>
      <c r="H189" s="16">
        <f>Tabell13[[#This Row],[Insats]]-G189</f>
        <v>127319.6196213291</v>
      </c>
    </row>
    <row r="190" spans="1:8" x14ac:dyDescent="0.2">
      <c r="A190" s="12">
        <v>14115</v>
      </c>
      <c r="B190" s="13">
        <v>318028</v>
      </c>
      <c r="C190" s="14">
        <f>Tabell13[[#This Row],[Insats]]/B$270</f>
        <v>3.1784730063111818E-3</v>
      </c>
      <c r="D190" s="15">
        <f>Tabell13[[#This Row],[Andel av total insats]]*E$3</f>
        <v>316258.06412796257</v>
      </c>
      <c r="E190" s="16">
        <f>Tabell13[[#This Row],[Insats]]-Tabell13[[#This Row],[Nedsättning i kronor]]</f>
        <v>1769.9358720374294</v>
      </c>
      <c r="F190" s="17"/>
      <c r="G190" s="15">
        <f>Tabell13[[#This Row],[Andel av total insats]]*H$3</f>
        <v>190708.3803786709</v>
      </c>
      <c r="H190" s="16">
        <f>Tabell13[[#This Row],[Insats]]-G190</f>
        <v>127319.6196213291</v>
      </c>
    </row>
    <row r="191" spans="1:8" x14ac:dyDescent="0.2">
      <c r="A191" s="12">
        <v>14116</v>
      </c>
      <c r="B191" s="13">
        <v>318028</v>
      </c>
      <c r="C191" s="14">
        <f>Tabell13[[#This Row],[Insats]]/B$270</f>
        <v>3.1784730063111818E-3</v>
      </c>
      <c r="D191" s="15">
        <f>Tabell13[[#This Row],[Andel av total insats]]*E$3</f>
        <v>316258.06412796257</v>
      </c>
      <c r="E191" s="16">
        <f>Tabell13[[#This Row],[Insats]]-Tabell13[[#This Row],[Nedsättning i kronor]]</f>
        <v>1769.9358720374294</v>
      </c>
      <c r="F191" s="17"/>
      <c r="G191" s="15">
        <f>Tabell13[[#This Row],[Andel av total insats]]*H$3</f>
        <v>190708.3803786709</v>
      </c>
      <c r="H191" s="16">
        <f>Tabell13[[#This Row],[Insats]]-G191</f>
        <v>127319.6196213291</v>
      </c>
    </row>
    <row r="192" spans="1:8" x14ac:dyDescent="0.2">
      <c r="A192" s="12">
        <v>14201</v>
      </c>
      <c r="B192" s="13">
        <v>332605</v>
      </c>
      <c r="C192" s="14">
        <f>Tabell13[[#This Row],[Insats]]/B$270</f>
        <v>3.3241601816951043E-3</v>
      </c>
      <c r="D192" s="15">
        <f>Tabell13[[#This Row],[Andel av total insats]]*E$3</f>
        <v>330753.9380786629</v>
      </c>
      <c r="E192" s="16">
        <f>Tabell13[[#This Row],[Insats]]-Tabell13[[#This Row],[Nedsättning i kronor]]</f>
        <v>1851.0619213370956</v>
      </c>
      <c r="F192" s="17"/>
      <c r="G192" s="15">
        <f>Tabell13[[#This Row],[Andel av total insats]]*H$3</f>
        <v>199449.61090170627</v>
      </c>
      <c r="H192" s="16">
        <f>Tabell13[[#This Row],[Insats]]-G192</f>
        <v>133155.38909829373</v>
      </c>
    </row>
    <row r="193" spans="1:8" x14ac:dyDescent="0.2">
      <c r="A193" s="12">
        <v>14202</v>
      </c>
      <c r="B193" s="13">
        <v>332605</v>
      </c>
      <c r="C193" s="14">
        <f>Tabell13[[#This Row],[Insats]]/B$270</f>
        <v>3.3241601816951043E-3</v>
      </c>
      <c r="D193" s="15">
        <f>Tabell13[[#This Row],[Andel av total insats]]*E$3</f>
        <v>330753.9380786629</v>
      </c>
      <c r="E193" s="16">
        <f>Tabell13[[#This Row],[Insats]]-Tabell13[[#This Row],[Nedsättning i kronor]]</f>
        <v>1851.0619213370956</v>
      </c>
      <c r="F193" s="17"/>
      <c r="G193" s="15">
        <f>Tabell13[[#This Row],[Andel av total insats]]*H$3</f>
        <v>199449.61090170627</v>
      </c>
      <c r="H193" s="16">
        <f>Tabell13[[#This Row],[Insats]]-G193</f>
        <v>133155.38909829373</v>
      </c>
    </row>
    <row r="194" spans="1:8" x14ac:dyDescent="0.2">
      <c r="A194" s="12">
        <v>14203</v>
      </c>
      <c r="B194" s="13">
        <v>332605</v>
      </c>
      <c r="C194" s="14">
        <f>Tabell13[[#This Row],[Insats]]/B$270</f>
        <v>3.3241601816951043E-3</v>
      </c>
      <c r="D194" s="15">
        <f>Tabell13[[#This Row],[Andel av total insats]]*E$3</f>
        <v>330753.9380786629</v>
      </c>
      <c r="E194" s="16">
        <f>Tabell13[[#This Row],[Insats]]-Tabell13[[#This Row],[Nedsättning i kronor]]</f>
        <v>1851.0619213370956</v>
      </c>
      <c r="F194" s="17"/>
      <c r="G194" s="15">
        <f>Tabell13[[#This Row],[Andel av total insats]]*H$3</f>
        <v>199449.61090170627</v>
      </c>
      <c r="H194" s="16">
        <f>Tabell13[[#This Row],[Insats]]-G194</f>
        <v>133155.38909829373</v>
      </c>
    </row>
    <row r="195" spans="1:8" x14ac:dyDescent="0.2">
      <c r="A195" s="12">
        <v>14204</v>
      </c>
      <c r="B195" s="13">
        <v>332605</v>
      </c>
      <c r="C195" s="14">
        <f>Tabell13[[#This Row],[Insats]]/B$270</f>
        <v>3.3241601816951043E-3</v>
      </c>
      <c r="D195" s="15">
        <f>Tabell13[[#This Row],[Andel av total insats]]*E$3</f>
        <v>330753.9380786629</v>
      </c>
      <c r="E195" s="16">
        <f>Tabell13[[#This Row],[Insats]]-Tabell13[[#This Row],[Nedsättning i kronor]]</f>
        <v>1851.0619213370956</v>
      </c>
      <c r="F195" s="17"/>
      <c r="G195" s="15">
        <f>Tabell13[[#This Row],[Andel av total insats]]*H$3</f>
        <v>199449.61090170627</v>
      </c>
      <c r="H195" s="16">
        <f>Tabell13[[#This Row],[Insats]]-G195</f>
        <v>133155.38909829373</v>
      </c>
    </row>
    <row r="196" spans="1:8" ht="40" x14ac:dyDescent="0.2">
      <c r="A196" s="6" t="s">
        <v>9</v>
      </c>
      <c r="B196" s="7" t="s">
        <v>10</v>
      </c>
      <c r="C196" s="8" t="s">
        <v>6</v>
      </c>
      <c r="D196" s="9" t="s">
        <v>7</v>
      </c>
      <c r="E196" s="10" t="s">
        <v>8</v>
      </c>
      <c r="F196" s="11"/>
      <c r="G196" s="9" t="s">
        <v>7</v>
      </c>
      <c r="H196" s="10" t="s">
        <v>8</v>
      </c>
    </row>
    <row r="197" spans="1:8" x14ac:dyDescent="0.2">
      <c r="A197" s="12">
        <v>14205</v>
      </c>
      <c r="B197" s="13">
        <v>332605</v>
      </c>
      <c r="C197" s="14">
        <f>Tabell13[[#This Row],[Insats]]/B$270</f>
        <v>3.3241601816951043E-3</v>
      </c>
      <c r="D197" s="15">
        <f>Tabell13[[#This Row],[Andel av total insats]]*E$3</f>
        <v>330753.9380786629</v>
      </c>
      <c r="E197" s="16">
        <f>Tabell13[[#This Row],[Insats]]-Tabell13[[#This Row],[Nedsättning i kronor]]</f>
        <v>1851.0619213370956</v>
      </c>
      <c r="F197" s="17"/>
      <c r="G197" s="15">
        <f>Tabell13[[#This Row],[Andel av total insats]]*H$3</f>
        <v>199449.61090170627</v>
      </c>
      <c r="H197" s="16">
        <f>Tabell13[[#This Row],[Insats]]-G197</f>
        <v>133155.38909829373</v>
      </c>
    </row>
    <row r="198" spans="1:8" x14ac:dyDescent="0.2">
      <c r="A198" s="12">
        <v>14206</v>
      </c>
      <c r="B198" s="13">
        <v>332605</v>
      </c>
      <c r="C198" s="14">
        <f>Tabell13[[#This Row],[Insats]]/B$270</f>
        <v>3.3241601816951043E-3</v>
      </c>
      <c r="D198" s="15">
        <f>Tabell13[[#This Row],[Andel av total insats]]*E$3</f>
        <v>330753.9380786629</v>
      </c>
      <c r="E198" s="16">
        <f>Tabell13[[#This Row],[Insats]]-Tabell13[[#This Row],[Nedsättning i kronor]]</f>
        <v>1851.0619213370956</v>
      </c>
      <c r="F198" s="17"/>
      <c r="G198" s="15">
        <f>Tabell13[[#This Row],[Andel av total insats]]*H$3</f>
        <v>199449.61090170627</v>
      </c>
      <c r="H198" s="16">
        <f>Tabell13[[#This Row],[Insats]]-G198</f>
        <v>133155.38909829373</v>
      </c>
    </row>
    <row r="199" spans="1:8" x14ac:dyDescent="0.2">
      <c r="A199" s="12">
        <v>14207</v>
      </c>
      <c r="B199" s="13">
        <v>332605</v>
      </c>
      <c r="C199" s="14">
        <f>Tabell13[[#This Row],[Insats]]/B$270</f>
        <v>3.3241601816951043E-3</v>
      </c>
      <c r="D199" s="15">
        <f>Tabell13[[#This Row],[Andel av total insats]]*E$3</f>
        <v>330753.9380786629</v>
      </c>
      <c r="E199" s="16">
        <f>Tabell13[[#This Row],[Insats]]-Tabell13[[#This Row],[Nedsättning i kronor]]</f>
        <v>1851.0619213370956</v>
      </c>
      <c r="F199" s="17"/>
      <c r="G199" s="15">
        <f>Tabell13[[#This Row],[Andel av total insats]]*H$3</f>
        <v>199449.61090170627</v>
      </c>
      <c r="H199" s="16">
        <f>Tabell13[[#This Row],[Insats]]-G199</f>
        <v>133155.38909829373</v>
      </c>
    </row>
    <row r="200" spans="1:8" x14ac:dyDescent="0.2">
      <c r="A200" s="12">
        <v>14208</v>
      </c>
      <c r="B200" s="13">
        <v>332605</v>
      </c>
      <c r="C200" s="14">
        <f>Tabell13[[#This Row],[Insats]]/B$270</f>
        <v>3.3241601816951043E-3</v>
      </c>
      <c r="D200" s="15">
        <f>Tabell13[[#This Row],[Andel av total insats]]*E$3</f>
        <v>330753.9380786629</v>
      </c>
      <c r="E200" s="16">
        <f>Tabell13[[#This Row],[Insats]]-Tabell13[[#This Row],[Nedsättning i kronor]]</f>
        <v>1851.0619213370956</v>
      </c>
      <c r="F200" s="17"/>
      <c r="G200" s="15">
        <f>Tabell13[[#This Row],[Andel av total insats]]*H$3</f>
        <v>199449.61090170627</v>
      </c>
      <c r="H200" s="16">
        <f>Tabell13[[#This Row],[Insats]]-G200</f>
        <v>133155.38909829373</v>
      </c>
    </row>
    <row r="201" spans="1:8" x14ac:dyDescent="0.2">
      <c r="A201" s="12">
        <v>14209</v>
      </c>
      <c r="B201" s="13">
        <v>332605</v>
      </c>
      <c r="C201" s="14">
        <f>Tabell13[[#This Row],[Insats]]/B$270</f>
        <v>3.3241601816951043E-3</v>
      </c>
      <c r="D201" s="15">
        <f>Tabell13[[#This Row],[Andel av total insats]]*E$3</f>
        <v>330753.9380786629</v>
      </c>
      <c r="E201" s="16">
        <f>Tabell13[[#This Row],[Insats]]-Tabell13[[#This Row],[Nedsättning i kronor]]</f>
        <v>1851.0619213370956</v>
      </c>
      <c r="F201" s="17"/>
      <c r="G201" s="15">
        <f>Tabell13[[#This Row],[Andel av total insats]]*H$3</f>
        <v>199449.61090170627</v>
      </c>
      <c r="H201" s="16">
        <f>Tabell13[[#This Row],[Insats]]-G201</f>
        <v>133155.38909829373</v>
      </c>
    </row>
    <row r="202" spans="1:8" x14ac:dyDescent="0.2">
      <c r="A202" s="12">
        <v>14210</v>
      </c>
      <c r="B202" s="13">
        <v>332605</v>
      </c>
      <c r="C202" s="14">
        <f>Tabell13[[#This Row],[Insats]]/B$270</f>
        <v>3.3241601816951043E-3</v>
      </c>
      <c r="D202" s="15">
        <f>Tabell13[[#This Row],[Andel av total insats]]*E$3</f>
        <v>330753.9380786629</v>
      </c>
      <c r="E202" s="16">
        <f>Tabell13[[#This Row],[Insats]]-Tabell13[[#This Row],[Nedsättning i kronor]]</f>
        <v>1851.0619213370956</v>
      </c>
      <c r="F202" s="17"/>
      <c r="G202" s="15">
        <f>Tabell13[[#This Row],[Andel av total insats]]*H$3</f>
        <v>199449.61090170627</v>
      </c>
      <c r="H202" s="16">
        <f>Tabell13[[#This Row],[Insats]]-G202</f>
        <v>133155.38909829373</v>
      </c>
    </row>
    <row r="203" spans="1:8" x14ac:dyDescent="0.2">
      <c r="A203" s="12">
        <v>14211</v>
      </c>
      <c r="B203" s="13">
        <v>332605</v>
      </c>
      <c r="C203" s="14">
        <f>Tabell13[[#This Row],[Insats]]/B$270</f>
        <v>3.3241601816951043E-3</v>
      </c>
      <c r="D203" s="15">
        <f>Tabell13[[#This Row],[Andel av total insats]]*E$3</f>
        <v>330753.9380786629</v>
      </c>
      <c r="E203" s="16">
        <f>Tabell13[[#This Row],[Insats]]-Tabell13[[#This Row],[Nedsättning i kronor]]</f>
        <v>1851.0619213370956</v>
      </c>
      <c r="F203" s="17"/>
      <c r="G203" s="15">
        <f>Tabell13[[#This Row],[Andel av total insats]]*H$3</f>
        <v>199449.61090170627</v>
      </c>
      <c r="H203" s="16">
        <f>Tabell13[[#This Row],[Insats]]-G203</f>
        <v>133155.38909829373</v>
      </c>
    </row>
    <row r="204" spans="1:8" x14ac:dyDescent="0.2">
      <c r="A204" s="12">
        <v>14212</v>
      </c>
      <c r="B204" s="13">
        <v>332605</v>
      </c>
      <c r="C204" s="14">
        <f>Tabell13[[#This Row],[Insats]]/B$270</f>
        <v>3.3241601816951043E-3</v>
      </c>
      <c r="D204" s="15">
        <f>Tabell13[[#This Row],[Andel av total insats]]*E$3</f>
        <v>330753.9380786629</v>
      </c>
      <c r="E204" s="16">
        <f>Tabell13[[#This Row],[Insats]]-Tabell13[[#This Row],[Nedsättning i kronor]]</f>
        <v>1851.0619213370956</v>
      </c>
      <c r="F204" s="17"/>
      <c r="G204" s="15">
        <f>Tabell13[[#This Row],[Andel av total insats]]*H$3</f>
        <v>199449.61090170627</v>
      </c>
      <c r="H204" s="16">
        <f>Tabell13[[#This Row],[Insats]]-G204</f>
        <v>133155.38909829373</v>
      </c>
    </row>
    <row r="205" spans="1:8" x14ac:dyDescent="0.2">
      <c r="A205" s="12">
        <v>14213</v>
      </c>
      <c r="B205" s="13">
        <v>332605</v>
      </c>
      <c r="C205" s="14">
        <f>Tabell13[[#This Row],[Insats]]/B$270</f>
        <v>3.3241601816951043E-3</v>
      </c>
      <c r="D205" s="15">
        <f>Tabell13[[#This Row],[Andel av total insats]]*E$3</f>
        <v>330753.9380786629</v>
      </c>
      <c r="E205" s="16">
        <f>Tabell13[[#This Row],[Insats]]-Tabell13[[#This Row],[Nedsättning i kronor]]</f>
        <v>1851.0619213370956</v>
      </c>
      <c r="F205" s="17"/>
      <c r="G205" s="15">
        <f>Tabell13[[#This Row],[Andel av total insats]]*H$3</f>
        <v>199449.61090170627</v>
      </c>
      <c r="H205" s="16">
        <f>Tabell13[[#This Row],[Insats]]-G205</f>
        <v>133155.38909829373</v>
      </c>
    </row>
    <row r="206" spans="1:8" x14ac:dyDescent="0.2">
      <c r="A206" s="12">
        <v>14214</v>
      </c>
      <c r="B206" s="13">
        <v>332605</v>
      </c>
      <c r="C206" s="14">
        <f>Tabell13[[#This Row],[Insats]]/B$270</f>
        <v>3.3241601816951043E-3</v>
      </c>
      <c r="D206" s="15">
        <f>Tabell13[[#This Row],[Andel av total insats]]*E$3</f>
        <v>330753.9380786629</v>
      </c>
      <c r="E206" s="16">
        <f>Tabell13[[#This Row],[Insats]]-Tabell13[[#This Row],[Nedsättning i kronor]]</f>
        <v>1851.0619213370956</v>
      </c>
      <c r="F206" s="17"/>
      <c r="G206" s="15">
        <f>Tabell13[[#This Row],[Andel av total insats]]*H$3</f>
        <v>199449.61090170627</v>
      </c>
      <c r="H206" s="16">
        <f>Tabell13[[#This Row],[Insats]]-G206</f>
        <v>133155.38909829373</v>
      </c>
    </row>
    <row r="207" spans="1:8" x14ac:dyDescent="0.2">
      <c r="A207" s="12">
        <v>14215</v>
      </c>
      <c r="B207" s="13">
        <v>332605</v>
      </c>
      <c r="C207" s="14">
        <f>Tabell13[[#This Row],[Insats]]/B$270</f>
        <v>3.3241601816951043E-3</v>
      </c>
      <c r="D207" s="15">
        <f>Tabell13[[#This Row],[Andel av total insats]]*E$3</f>
        <v>330753.9380786629</v>
      </c>
      <c r="E207" s="16">
        <f>Tabell13[[#This Row],[Insats]]-Tabell13[[#This Row],[Nedsättning i kronor]]</f>
        <v>1851.0619213370956</v>
      </c>
      <c r="F207" s="17"/>
      <c r="G207" s="15">
        <f>Tabell13[[#This Row],[Andel av total insats]]*H$3</f>
        <v>199449.61090170627</v>
      </c>
      <c r="H207" s="16">
        <f>Tabell13[[#This Row],[Insats]]-G207</f>
        <v>133155.38909829373</v>
      </c>
    </row>
    <row r="208" spans="1:8" x14ac:dyDescent="0.2">
      <c r="A208" s="12">
        <v>14216</v>
      </c>
      <c r="B208" s="13">
        <v>332605</v>
      </c>
      <c r="C208" s="14">
        <f>Tabell13[[#This Row],[Insats]]/B$270</f>
        <v>3.3241601816951043E-3</v>
      </c>
      <c r="D208" s="15">
        <f>Tabell13[[#This Row],[Andel av total insats]]*E$3</f>
        <v>330753.9380786629</v>
      </c>
      <c r="E208" s="16">
        <f>Tabell13[[#This Row],[Insats]]-Tabell13[[#This Row],[Nedsättning i kronor]]</f>
        <v>1851.0619213370956</v>
      </c>
      <c r="F208" s="17"/>
      <c r="G208" s="15">
        <f>Tabell13[[#This Row],[Andel av total insats]]*H$3</f>
        <v>199449.61090170627</v>
      </c>
      <c r="H208" s="16">
        <f>Tabell13[[#This Row],[Insats]]-G208</f>
        <v>133155.38909829373</v>
      </c>
    </row>
    <row r="209" spans="1:8" x14ac:dyDescent="0.2">
      <c r="A209" s="12">
        <v>14301</v>
      </c>
      <c r="B209" s="13">
        <v>339873</v>
      </c>
      <c r="C209" s="14">
        <f>Tabell13[[#This Row],[Insats]]/B$270</f>
        <v>3.3967988858653966E-3</v>
      </c>
      <c r="D209" s="15">
        <f>Tabell13[[#This Row],[Andel av total insats]]*E$3</f>
        <v>337981.48914360697</v>
      </c>
      <c r="E209" s="16">
        <f>Tabell13[[#This Row],[Insats]]-Tabell13[[#This Row],[Nedsättning i kronor]]</f>
        <v>1891.5108563930262</v>
      </c>
      <c r="F209" s="17"/>
      <c r="G209" s="15">
        <f>Tabell13[[#This Row],[Andel av total insats]]*H$3</f>
        <v>203807.93315192379</v>
      </c>
      <c r="H209" s="16">
        <f>Tabell13[[#This Row],[Insats]]-G209</f>
        <v>136065.06684807621</v>
      </c>
    </row>
    <row r="210" spans="1:8" x14ac:dyDescent="0.2">
      <c r="A210" s="12">
        <v>14302</v>
      </c>
      <c r="B210" s="13">
        <v>339873</v>
      </c>
      <c r="C210" s="14">
        <f>Tabell13[[#This Row],[Insats]]/B$270</f>
        <v>3.3967988858653966E-3</v>
      </c>
      <c r="D210" s="15">
        <f>Tabell13[[#This Row],[Andel av total insats]]*E$3</f>
        <v>337981.48914360697</v>
      </c>
      <c r="E210" s="16">
        <f>Tabell13[[#This Row],[Insats]]-Tabell13[[#This Row],[Nedsättning i kronor]]</f>
        <v>1891.5108563930262</v>
      </c>
      <c r="F210" s="17"/>
      <c r="G210" s="15">
        <f>Tabell13[[#This Row],[Andel av total insats]]*H$3</f>
        <v>203807.93315192379</v>
      </c>
      <c r="H210" s="16">
        <f>Tabell13[[#This Row],[Insats]]-G210</f>
        <v>136065.06684807621</v>
      </c>
    </row>
    <row r="211" spans="1:8" x14ac:dyDescent="0.2">
      <c r="A211" s="12">
        <v>14303</v>
      </c>
      <c r="B211" s="13">
        <v>339873</v>
      </c>
      <c r="C211" s="14">
        <f>Tabell13[[#This Row],[Insats]]/B$270</f>
        <v>3.3967988858653966E-3</v>
      </c>
      <c r="D211" s="15">
        <f>Tabell13[[#This Row],[Andel av total insats]]*E$3</f>
        <v>337981.48914360697</v>
      </c>
      <c r="E211" s="16">
        <f>Tabell13[[#This Row],[Insats]]-Tabell13[[#This Row],[Nedsättning i kronor]]</f>
        <v>1891.5108563930262</v>
      </c>
      <c r="F211" s="17"/>
      <c r="G211" s="15">
        <f>Tabell13[[#This Row],[Andel av total insats]]*H$3</f>
        <v>203807.93315192379</v>
      </c>
      <c r="H211" s="16">
        <f>Tabell13[[#This Row],[Insats]]-G211</f>
        <v>136065.06684807621</v>
      </c>
    </row>
    <row r="212" spans="1:8" x14ac:dyDescent="0.2">
      <c r="A212" s="12">
        <v>14304</v>
      </c>
      <c r="B212" s="13">
        <v>339873</v>
      </c>
      <c r="C212" s="14">
        <f>Tabell13[[#This Row],[Insats]]/B$270</f>
        <v>3.3967988858653966E-3</v>
      </c>
      <c r="D212" s="15">
        <f>Tabell13[[#This Row],[Andel av total insats]]*E$3</f>
        <v>337981.48914360697</v>
      </c>
      <c r="E212" s="16">
        <f>Tabell13[[#This Row],[Insats]]-Tabell13[[#This Row],[Nedsättning i kronor]]</f>
        <v>1891.5108563930262</v>
      </c>
      <c r="F212" s="17"/>
      <c r="G212" s="15">
        <f>Tabell13[[#This Row],[Andel av total insats]]*H$3</f>
        <v>203807.93315192379</v>
      </c>
      <c r="H212" s="16">
        <f>Tabell13[[#This Row],[Insats]]-G212</f>
        <v>136065.06684807621</v>
      </c>
    </row>
    <row r="213" spans="1:8" x14ac:dyDescent="0.2">
      <c r="A213" s="12">
        <v>14306</v>
      </c>
      <c r="B213" s="13">
        <v>339873</v>
      </c>
      <c r="C213" s="14">
        <f>Tabell13[[#This Row],[Insats]]/B$270</f>
        <v>3.3967988858653966E-3</v>
      </c>
      <c r="D213" s="15">
        <f>Tabell13[[#This Row],[Andel av total insats]]*E$3</f>
        <v>337981.48914360697</v>
      </c>
      <c r="E213" s="16">
        <f>Tabell13[[#This Row],[Insats]]-Tabell13[[#This Row],[Nedsättning i kronor]]</f>
        <v>1891.5108563930262</v>
      </c>
      <c r="F213" s="17"/>
      <c r="G213" s="15">
        <f>Tabell13[[#This Row],[Andel av total insats]]*H$3</f>
        <v>203807.93315192379</v>
      </c>
      <c r="H213" s="16">
        <f>Tabell13[[#This Row],[Insats]]-G213</f>
        <v>136065.06684807621</v>
      </c>
    </row>
    <row r="214" spans="1:8" x14ac:dyDescent="0.2">
      <c r="A214" s="12">
        <v>14307</v>
      </c>
      <c r="B214" s="13">
        <v>339873</v>
      </c>
      <c r="C214" s="14">
        <f>Tabell13[[#This Row],[Insats]]/B$270</f>
        <v>3.3967988858653966E-3</v>
      </c>
      <c r="D214" s="15">
        <f>Tabell13[[#This Row],[Andel av total insats]]*E$3</f>
        <v>337981.48914360697</v>
      </c>
      <c r="E214" s="16">
        <f>Tabell13[[#This Row],[Insats]]-Tabell13[[#This Row],[Nedsättning i kronor]]</f>
        <v>1891.5108563930262</v>
      </c>
      <c r="F214" s="17"/>
      <c r="G214" s="15">
        <f>Tabell13[[#This Row],[Andel av total insats]]*H$3</f>
        <v>203807.93315192379</v>
      </c>
      <c r="H214" s="16">
        <f>Tabell13[[#This Row],[Insats]]-G214</f>
        <v>136065.06684807621</v>
      </c>
    </row>
    <row r="215" spans="1:8" x14ac:dyDescent="0.2">
      <c r="A215" s="12">
        <v>14308</v>
      </c>
      <c r="B215" s="13">
        <v>339873</v>
      </c>
      <c r="C215" s="14">
        <f>Tabell13[[#This Row],[Insats]]/B$270</f>
        <v>3.3967988858653966E-3</v>
      </c>
      <c r="D215" s="15">
        <f>Tabell13[[#This Row],[Andel av total insats]]*E$3</f>
        <v>337981.48914360697</v>
      </c>
      <c r="E215" s="16">
        <f>Tabell13[[#This Row],[Insats]]-Tabell13[[#This Row],[Nedsättning i kronor]]</f>
        <v>1891.5108563930262</v>
      </c>
      <c r="F215" s="17"/>
      <c r="G215" s="15">
        <f>Tabell13[[#This Row],[Andel av total insats]]*H$3</f>
        <v>203807.93315192379</v>
      </c>
      <c r="H215" s="16">
        <f>Tabell13[[#This Row],[Insats]]-G215</f>
        <v>136065.06684807621</v>
      </c>
    </row>
    <row r="216" spans="1:8" x14ac:dyDescent="0.2">
      <c r="A216" s="12">
        <v>14309</v>
      </c>
      <c r="B216" s="13">
        <v>339873</v>
      </c>
      <c r="C216" s="14">
        <f>Tabell13[[#This Row],[Insats]]/B$270</f>
        <v>3.3967988858653966E-3</v>
      </c>
      <c r="D216" s="15">
        <f>Tabell13[[#This Row],[Andel av total insats]]*E$3</f>
        <v>337981.48914360697</v>
      </c>
      <c r="E216" s="16">
        <f>Tabell13[[#This Row],[Insats]]-Tabell13[[#This Row],[Nedsättning i kronor]]</f>
        <v>1891.5108563930262</v>
      </c>
      <c r="F216" s="17"/>
      <c r="G216" s="15">
        <f>Tabell13[[#This Row],[Andel av total insats]]*H$3</f>
        <v>203807.93315192379</v>
      </c>
      <c r="H216" s="16">
        <f>Tabell13[[#This Row],[Insats]]-G216</f>
        <v>136065.06684807621</v>
      </c>
    </row>
    <row r="217" spans="1:8" x14ac:dyDescent="0.2">
      <c r="A217" s="12">
        <v>14310</v>
      </c>
      <c r="B217" s="13">
        <v>339873</v>
      </c>
      <c r="C217" s="14">
        <f>Tabell13[[#This Row],[Insats]]/B$270</f>
        <v>3.3967988858653966E-3</v>
      </c>
      <c r="D217" s="15">
        <f>Tabell13[[#This Row],[Andel av total insats]]*E$3</f>
        <v>337981.48914360697</v>
      </c>
      <c r="E217" s="16">
        <f>Tabell13[[#This Row],[Insats]]-Tabell13[[#This Row],[Nedsättning i kronor]]</f>
        <v>1891.5108563930262</v>
      </c>
      <c r="F217" s="17"/>
      <c r="G217" s="15">
        <f>Tabell13[[#This Row],[Andel av total insats]]*H$3</f>
        <v>203807.93315192379</v>
      </c>
      <c r="H217" s="16">
        <f>Tabell13[[#This Row],[Insats]]-G217</f>
        <v>136065.06684807621</v>
      </c>
    </row>
    <row r="218" spans="1:8" x14ac:dyDescent="0.2">
      <c r="A218" s="12">
        <v>14311</v>
      </c>
      <c r="B218" s="13">
        <v>339873</v>
      </c>
      <c r="C218" s="14">
        <f>Tabell13[[#This Row],[Insats]]/B$270</f>
        <v>3.3967988858653966E-3</v>
      </c>
      <c r="D218" s="15">
        <f>Tabell13[[#This Row],[Andel av total insats]]*E$3</f>
        <v>337981.48914360697</v>
      </c>
      <c r="E218" s="16">
        <f>Tabell13[[#This Row],[Insats]]-Tabell13[[#This Row],[Nedsättning i kronor]]</f>
        <v>1891.5108563930262</v>
      </c>
      <c r="F218" s="17"/>
      <c r="G218" s="15">
        <f>Tabell13[[#This Row],[Andel av total insats]]*H$3</f>
        <v>203807.93315192379</v>
      </c>
      <c r="H218" s="16">
        <f>Tabell13[[#This Row],[Insats]]-G218</f>
        <v>136065.06684807621</v>
      </c>
    </row>
    <row r="219" spans="1:8" x14ac:dyDescent="0.2">
      <c r="A219" s="12">
        <v>14312</v>
      </c>
      <c r="B219" s="13">
        <v>339873</v>
      </c>
      <c r="C219" s="14">
        <f>Tabell13[[#This Row],[Insats]]/B$270</f>
        <v>3.3967988858653966E-3</v>
      </c>
      <c r="D219" s="15">
        <f>Tabell13[[#This Row],[Andel av total insats]]*E$3</f>
        <v>337981.48914360697</v>
      </c>
      <c r="E219" s="16">
        <f>Tabell13[[#This Row],[Insats]]-Tabell13[[#This Row],[Nedsättning i kronor]]</f>
        <v>1891.5108563930262</v>
      </c>
      <c r="F219" s="17"/>
      <c r="G219" s="15">
        <f>Tabell13[[#This Row],[Andel av total insats]]*H$3</f>
        <v>203807.93315192379</v>
      </c>
      <c r="H219" s="16">
        <f>Tabell13[[#This Row],[Insats]]-G219</f>
        <v>136065.06684807621</v>
      </c>
    </row>
    <row r="220" spans="1:8" x14ac:dyDescent="0.2">
      <c r="A220" s="12">
        <v>14313</v>
      </c>
      <c r="B220" s="13">
        <v>339873</v>
      </c>
      <c r="C220" s="14">
        <f>Tabell13[[#This Row],[Insats]]/B$270</f>
        <v>3.3967988858653966E-3</v>
      </c>
      <c r="D220" s="15">
        <f>Tabell13[[#This Row],[Andel av total insats]]*E$3</f>
        <v>337981.48914360697</v>
      </c>
      <c r="E220" s="16">
        <f>Tabell13[[#This Row],[Insats]]-Tabell13[[#This Row],[Nedsättning i kronor]]</f>
        <v>1891.5108563930262</v>
      </c>
      <c r="F220" s="17"/>
      <c r="G220" s="15">
        <f>Tabell13[[#This Row],[Andel av total insats]]*H$3</f>
        <v>203807.93315192379</v>
      </c>
      <c r="H220" s="16">
        <f>Tabell13[[#This Row],[Insats]]-G220</f>
        <v>136065.06684807621</v>
      </c>
    </row>
    <row r="221" spans="1:8" x14ac:dyDescent="0.2">
      <c r="A221" s="12">
        <v>14314</v>
      </c>
      <c r="B221" s="13">
        <v>339873</v>
      </c>
      <c r="C221" s="14">
        <f>Tabell13[[#This Row],[Insats]]/B$270</f>
        <v>3.3967988858653966E-3</v>
      </c>
      <c r="D221" s="15">
        <f>Tabell13[[#This Row],[Andel av total insats]]*E$3</f>
        <v>337981.48914360697</v>
      </c>
      <c r="E221" s="16">
        <f>Tabell13[[#This Row],[Insats]]-Tabell13[[#This Row],[Nedsättning i kronor]]</f>
        <v>1891.5108563930262</v>
      </c>
      <c r="F221" s="17"/>
      <c r="G221" s="15">
        <f>Tabell13[[#This Row],[Andel av total insats]]*H$3</f>
        <v>203807.93315192379</v>
      </c>
      <c r="H221" s="16">
        <f>Tabell13[[#This Row],[Insats]]-G221</f>
        <v>136065.06684807621</v>
      </c>
    </row>
    <row r="222" spans="1:8" x14ac:dyDescent="0.2">
      <c r="A222" s="12">
        <v>14315</v>
      </c>
      <c r="B222" s="13">
        <v>339873</v>
      </c>
      <c r="C222" s="14">
        <f>Tabell13[[#This Row],[Insats]]/B$270</f>
        <v>3.3967988858653966E-3</v>
      </c>
      <c r="D222" s="15">
        <f>Tabell13[[#This Row],[Andel av total insats]]*E$3</f>
        <v>337981.48914360697</v>
      </c>
      <c r="E222" s="16">
        <f>Tabell13[[#This Row],[Insats]]-Tabell13[[#This Row],[Nedsättning i kronor]]</f>
        <v>1891.5108563930262</v>
      </c>
      <c r="F222" s="17"/>
      <c r="G222" s="15">
        <f>Tabell13[[#This Row],[Andel av total insats]]*H$3</f>
        <v>203807.93315192379</v>
      </c>
      <c r="H222" s="16">
        <f>Tabell13[[#This Row],[Insats]]-G222</f>
        <v>136065.06684807621</v>
      </c>
    </row>
    <row r="223" spans="1:8" x14ac:dyDescent="0.2">
      <c r="A223" s="12">
        <v>14316</v>
      </c>
      <c r="B223" s="13">
        <v>339873</v>
      </c>
      <c r="C223" s="14">
        <f>Tabell13[[#This Row],[Insats]]/B$270</f>
        <v>3.3967988858653966E-3</v>
      </c>
      <c r="D223" s="15">
        <f>Tabell13[[#This Row],[Andel av total insats]]*E$3</f>
        <v>337981.48914360697</v>
      </c>
      <c r="E223" s="16">
        <f>Tabell13[[#This Row],[Insats]]-Tabell13[[#This Row],[Nedsättning i kronor]]</f>
        <v>1891.5108563930262</v>
      </c>
      <c r="F223" s="17"/>
      <c r="G223" s="15">
        <f>Tabell13[[#This Row],[Andel av total insats]]*H$3</f>
        <v>203807.93315192379</v>
      </c>
      <c r="H223" s="16">
        <f>Tabell13[[#This Row],[Insats]]-G223</f>
        <v>136065.06684807621</v>
      </c>
    </row>
    <row r="224" spans="1:8" x14ac:dyDescent="0.2">
      <c r="A224" s="12">
        <v>14401</v>
      </c>
      <c r="B224" s="13">
        <v>457555</v>
      </c>
      <c r="C224" s="14">
        <f>Tabell13[[#This Row],[Insats]]/B$270</f>
        <v>4.5729502320635699E-3</v>
      </c>
      <c r="D224" s="15">
        <f>Tabell13[[#This Row],[Andel av total insats]]*E$3</f>
        <v>455008.5480903252</v>
      </c>
      <c r="E224" s="16">
        <f>Tabell13[[#This Row],[Insats]]-Tabell13[[#This Row],[Nedsättning i kronor]]</f>
        <v>2546.4519096747972</v>
      </c>
      <c r="F224" s="17"/>
      <c r="G224" s="15">
        <f>Tabell13[[#This Row],[Andel av total insats]]*H$3</f>
        <v>274377.01392381417</v>
      </c>
      <c r="H224" s="16">
        <f>Tabell13[[#This Row],[Insats]]-G224</f>
        <v>183177.98607618583</v>
      </c>
    </row>
    <row r="225" spans="1:8" x14ac:dyDescent="0.2">
      <c r="A225" s="12">
        <v>14402</v>
      </c>
      <c r="B225" s="13">
        <v>457555</v>
      </c>
      <c r="C225" s="14">
        <f>Tabell13[[#This Row],[Insats]]/B$270</f>
        <v>4.5729502320635699E-3</v>
      </c>
      <c r="D225" s="15">
        <f>Tabell13[[#This Row],[Andel av total insats]]*E$3</f>
        <v>455008.5480903252</v>
      </c>
      <c r="E225" s="16">
        <f>Tabell13[[#This Row],[Insats]]-Tabell13[[#This Row],[Nedsättning i kronor]]</f>
        <v>2546.4519096747972</v>
      </c>
      <c r="F225" s="17"/>
      <c r="G225" s="15">
        <f>Tabell13[[#This Row],[Andel av total insats]]*H$3</f>
        <v>274377.01392381417</v>
      </c>
      <c r="H225" s="16">
        <f>Tabell13[[#This Row],[Insats]]-G225</f>
        <v>183177.98607618583</v>
      </c>
    </row>
    <row r="226" spans="1:8" x14ac:dyDescent="0.2">
      <c r="A226" s="12">
        <v>14403</v>
      </c>
      <c r="B226" s="13">
        <v>457555</v>
      </c>
      <c r="C226" s="14">
        <f>Tabell13[[#This Row],[Insats]]/B$270</f>
        <v>4.5729502320635699E-3</v>
      </c>
      <c r="D226" s="15">
        <f>Tabell13[[#This Row],[Andel av total insats]]*E$3</f>
        <v>455008.5480903252</v>
      </c>
      <c r="E226" s="16">
        <f>Tabell13[[#This Row],[Insats]]-Tabell13[[#This Row],[Nedsättning i kronor]]</f>
        <v>2546.4519096747972</v>
      </c>
      <c r="F226" s="17"/>
      <c r="G226" s="15">
        <f>Tabell13[[#This Row],[Andel av total insats]]*H$3</f>
        <v>274377.01392381417</v>
      </c>
      <c r="H226" s="16">
        <f>Tabell13[[#This Row],[Insats]]-G226</f>
        <v>183177.98607618583</v>
      </c>
    </row>
    <row r="227" spans="1:8" x14ac:dyDescent="0.2">
      <c r="A227" s="12">
        <v>14404</v>
      </c>
      <c r="B227" s="13">
        <v>457555</v>
      </c>
      <c r="C227" s="14">
        <f>Tabell13[[#This Row],[Insats]]/B$270</f>
        <v>4.5729502320635699E-3</v>
      </c>
      <c r="D227" s="15">
        <f>Tabell13[[#This Row],[Andel av total insats]]*E$3</f>
        <v>455008.5480903252</v>
      </c>
      <c r="E227" s="16">
        <f>Tabell13[[#This Row],[Insats]]-Tabell13[[#This Row],[Nedsättning i kronor]]</f>
        <v>2546.4519096747972</v>
      </c>
      <c r="F227" s="17"/>
      <c r="G227" s="15">
        <f>Tabell13[[#This Row],[Andel av total insats]]*H$3</f>
        <v>274377.01392381417</v>
      </c>
      <c r="H227" s="16">
        <f>Tabell13[[#This Row],[Insats]]-G227</f>
        <v>183177.98607618583</v>
      </c>
    </row>
    <row r="228" spans="1:8" x14ac:dyDescent="0.2">
      <c r="A228" s="12">
        <v>14405</v>
      </c>
      <c r="B228" s="13">
        <v>457555</v>
      </c>
      <c r="C228" s="14">
        <f>Tabell13[[#This Row],[Insats]]/B$270</f>
        <v>4.5729502320635699E-3</v>
      </c>
      <c r="D228" s="15">
        <f>Tabell13[[#This Row],[Andel av total insats]]*E$3</f>
        <v>455008.5480903252</v>
      </c>
      <c r="E228" s="16">
        <f>Tabell13[[#This Row],[Insats]]-Tabell13[[#This Row],[Nedsättning i kronor]]</f>
        <v>2546.4519096747972</v>
      </c>
      <c r="F228" s="17"/>
      <c r="G228" s="15">
        <f>Tabell13[[#This Row],[Andel av total insats]]*H$3</f>
        <v>274377.01392381417</v>
      </c>
      <c r="H228" s="16">
        <f>Tabell13[[#This Row],[Insats]]-G228</f>
        <v>183177.98607618583</v>
      </c>
    </row>
    <row r="229" spans="1:8" x14ac:dyDescent="0.2">
      <c r="A229" s="12">
        <v>14406</v>
      </c>
      <c r="B229" s="13">
        <v>457555</v>
      </c>
      <c r="C229" s="14">
        <f>Tabell13[[#This Row],[Insats]]/B$270</f>
        <v>4.5729502320635699E-3</v>
      </c>
      <c r="D229" s="15">
        <f>Tabell13[[#This Row],[Andel av total insats]]*E$3</f>
        <v>455008.5480903252</v>
      </c>
      <c r="E229" s="16">
        <f>Tabell13[[#This Row],[Insats]]-Tabell13[[#This Row],[Nedsättning i kronor]]</f>
        <v>2546.4519096747972</v>
      </c>
      <c r="F229" s="17"/>
      <c r="G229" s="15">
        <f>Tabell13[[#This Row],[Andel av total insats]]*H$3</f>
        <v>274377.01392381417</v>
      </c>
      <c r="H229" s="16">
        <f>Tabell13[[#This Row],[Insats]]-G229</f>
        <v>183177.98607618583</v>
      </c>
    </row>
    <row r="230" spans="1:8" x14ac:dyDescent="0.2">
      <c r="A230" s="12">
        <v>14407</v>
      </c>
      <c r="B230" s="13">
        <v>457555</v>
      </c>
      <c r="C230" s="14">
        <f>Tabell13[[#This Row],[Insats]]/B$270</f>
        <v>4.5729502320635699E-3</v>
      </c>
      <c r="D230" s="15">
        <f>Tabell13[[#This Row],[Andel av total insats]]*E$3</f>
        <v>455008.5480903252</v>
      </c>
      <c r="E230" s="16">
        <f>Tabell13[[#This Row],[Insats]]-Tabell13[[#This Row],[Nedsättning i kronor]]</f>
        <v>2546.4519096747972</v>
      </c>
      <c r="F230" s="17"/>
      <c r="G230" s="15">
        <f>Tabell13[[#This Row],[Andel av total insats]]*H$3</f>
        <v>274377.01392381417</v>
      </c>
      <c r="H230" s="16">
        <f>Tabell13[[#This Row],[Insats]]-G230</f>
        <v>183177.98607618583</v>
      </c>
    </row>
    <row r="231" spans="1:8" x14ac:dyDescent="0.2">
      <c r="A231" s="12">
        <v>14408</v>
      </c>
      <c r="B231" s="13">
        <v>457555</v>
      </c>
      <c r="C231" s="14">
        <f>Tabell13[[#This Row],[Insats]]/B$270</f>
        <v>4.5729502320635699E-3</v>
      </c>
      <c r="D231" s="15">
        <f>Tabell13[[#This Row],[Andel av total insats]]*E$3</f>
        <v>455008.5480903252</v>
      </c>
      <c r="E231" s="16">
        <f>Tabell13[[#This Row],[Insats]]-Tabell13[[#This Row],[Nedsättning i kronor]]</f>
        <v>2546.4519096747972</v>
      </c>
      <c r="F231" s="17"/>
      <c r="G231" s="15">
        <f>Tabell13[[#This Row],[Andel av total insats]]*H$3</f>
        <v>274377.01392381417</v>
      </c>
      <c r="H231" s="16">
        <f>Tabell13[[#This Row],[Insats]]-G231</f>
        <v>183177.98607618583</v>
      </c>
    </row>
    <row r="232" spans="1:8" x14ac:dyDescent="0.2">
      <c r="A232" s="12">
        <v>14409</v>
      </c>
      <c r="B232" s="13">
        <v>457555</v>
      </c>
      <c r="C232" s="14">
        <f>Tabell13[[#This Row],[Insats]]/B$270</f>
        <v>4.5729502320635699E-3</v>
      </c>
      <c r="D232" s="15">
        <f>Tabell13[[#This Row],[Andel av total insats]]*E$3</f>
        <v>455008.5480903252</v>
      </c>
      <c r="E232" s="16">
        <f>Tabell13[[#This Row],[Insats]]-Tabell13[[#This Row],[Nedsättning i kronor]]</f>
        <v>2546.4519096747972</v>
      </c>
      <c r="F232" s="17"/>
      <c r="G232" s="15">
        <f>Tabell13[[#This Row],[Andel av total insats]]*H$3</f>
        <v>274377.01392381417</v>
      </c>
      <c r="H232" s="16">
        <f>Tabell13[[#This Row],[Insats]]-G232</f>
        <v>183177.98607618583</v>
      </c>
    </row>
    <row r="233" spans="1:8" x14ac:dyDescent="0.2">
      <c r="A233" s="12">
        <v>14410</v>
      </c>
      <c r="B233" s="13">
        <v>457555</v>
      </c>
      <c r="C233" s="14">
        <f>Tabell13[[#This Row],[Insats]]/B$270</f>
        <v>4.5729502320635699E-3</v>
      </c>
      <c r="D233" s="15">
        <f>Tabell13[[#This Row],[Andel av total insats]]*E$3</f>
        <v>455008.5480903252</v>
      </c>
      <c r="E233" s="16">
        <f>Tabell13[[#This Row],[Insats]]-Tabell13[[#This Row],[Nedsättning i kronor]]</f>
        <v>2546.4519096747972</v>
      </c>
      <c r="F233" s="17"/>
      <c r="G233" s="15">
        <f>Tabell13[[#This Row],[Andel av total insats]]*H$3</f>
        <v>274377.01392381417</v>
      </c>
      <c r="H233" s="16">
        <f>Tabell13[[#This Row],[Insats]]-G233</f>
        <v>183177.98607618583</v>
      </c>
    </row>
    <row r="234" spans="1:8" x14ac:dyDescent="0.2">
      <c r="A234" s="12">
        <v>14411</v>
      </c>
      <c r="B234" s="13">
        <v>457555</v>
      </c>
      <c r="C234" s="14">
        <f>Tabell13[[#This Row],[Insats]]/B$270</f>
        <v>4.5729502320635699E-3</v>
      </c>
      <c r="D234" s="15">
        <f>Tabell13[[#This Row],[Andel av total insats]]*E$3</f>
        <v>455008.5480903252</v>
      </c>
      <c r="E234" s="16">
        <f>Tabell13[[#This Row],[Insats]]-Tabell13[[#This Row],[Nedsättning i kronor]]</f>
        <v>2546.4519096747972</v>
      </c>
      <c r="F234" s="17"/>
      <c r="G234" s="15">
        <f>Tabell13[[#This Row],[Andel av total insats]]*H$3</f>
        <v>274377.01392381417</v>
      </c>
      <c r="H234" s="16">
        <f>Tabell13[[#This Row],[Insats]]-G234</f>
        <v>183177.98607618583</v>
      </c>
    </row>
    <row r="235" spans="1:8" x14ac:dyDescent="0.2">
      <c r="A235" s="12">
        <v>14412</v>
      </c>
      <c r="B235" s="13">
        <v>457555</v>
      </c>
      <c r="C235" s="14">
        <f>Tabell13[[#This Row],[Insats]]/B$270</f>
        <v>4.5729502320635699E-3</v>
      </c>
      <c r="D235" s="15">
        <f>Tabell13[[#This Row],[Andel av total insats]]*E$3</f>
        <v>455008.5480903252</v>
      </c>
      <c r="E235" s="16">
        <f>Tabell13[[#This Row],[Insats]]-Tabell13[[#This Row],[Nedsättning i kronor]]</f>
        <v>2546.4519096747972</v>
      </c>
      <c r="F235" s="17"/>
      <c r="G235" s="15">
        <f>Tabell13[[#This Row],[Andel av total insats]]*H$3</f>
        <v>274377.01392381417</v>
      </c>
      <c r="H235" s="16">
        <f>Tabell13[[#This Row],[Insats]]-G235</f>
        <v>183177.98607618583</v>
      </c>
    </row>
    <row r="236" spans="1:8" x14ac:dyDescent="0.2">
      <c r="A236" s="12">
        <v>14413</v>
      </c>
      <c r="B236" s="13">
        <v>457555</v>
      </c>
      <c r="C236" s="14">
        <f>Tabell13[[#This Row],[Insats]]/B$270</f>
        <v>4.5729502320635699E-3</v>
      </c>
      <c r="D236" s="15">
        <f>Tabell13[[#This Row],[Andel av total insats]]*E$3</f>
        <v>455008.5480903252</v>
      </c>
      <c r="E236" s="16">
        <f>Tabell13[[#This Row],[Insats]]-Tabell13[[#This Row],[Nedsättning i kronor]]</f>
        <v>2546.4519096747972</v>
      </c>
      <c r="F236" s="17"/>
      <c r="G236" s="15">
        <f>Tabell13[[#This Row],[Andel av total insats]]*H$3</f>
        <v>274377.01392381417</v>
      </c>
      <c r="H236" s="16">
        <f>Tabell13[[#This Row],[Insats]]-G236</f>
        <v>183177.98607618583</v>
      </c>
    </row>
    <row r="237" spans="1:8" x14ac:dyDescent="0.2">
      <c r="A237" s="12">
        <v>14414</v>
      </c>
      <c r="B237" s="13">
        <v>457555</v>
      </c>
      <c r="C237" s="14">
        <f>Tabell13[[#This Row],[Insats]]/B$270</f>
        <v>4.5729502320635699E-3</v>
      </c>
      <c r="D237" s="15">
        <f>Tabell13[[#This Row],[Andel av total insats]]*E$3</f>
        <v>455008.5480903252</v>
      </c>
      <c r="E237" s="16">
        <f>Tabell13[[#This Row],[Insats]]-Tabell13[[#This Row],[Nedsättning i kronor]]</f>
        <v>2546.4519096747972</v>
      </c>
      <c r="F237" s="17"/>
      <c r="G237" s="15">
        <f>Tabell13[[#This Row],[Andel av total insats]]*H$3</f>
        <v>274377.01392381417</v>
      </c>
      <c r="H237" s="16">
        <f>Tabell13[[#This Row],[Insats]]-G237</f>
        <v>183177.98607618583</v>
      </c>
    </row>
    <row r="238" spans="1:8" x14ac:dyDescent="0.2">
      <c r="A238" s="12">
        <v>14415</v>
      </c>
      <c r="B238" s="13">
        <v>457555</v>
      </c>
      <c r="C238" s="14">
        <f>Tabell13[[#This Row],[Insats]]/B$270</f>
        <v>4.5729502320635699E-3</v>
      </c>
      <c r="D238" s="15">
        <f>Tabell13[[#This Row],[Andel av total insats]]*E$3</f>
        <v>455008.5480903252</v>
      </c>
      <c r="E238" s="16">
        <f>Tabell13[[#This Row],[Insats]]-Tabell13[[#This Row],[Nedsättning i kronor]]</f>
        <v>2546.4519096747972</v>
      </c>
      <c r="F238" s="17"/>
      <c r="G238" s="15">
        <f>Tabell13[[#This Row],[Andel av total insats]]*H$3</f>
        <v>274377.01392381417</v>
      </c>
      <c r="H238" s="16">
        <f>Tabell13[[#This Row],[Insats]]-G238</f>
        <v>183177.98607618583</v>
      </c>
    </row>
    <row r="239" spans="1:8" x14ac:dyDescent="0.2">
      <c r="A239" s="12">
        <v>6101</v>
      </c>
      <c r="B239" s="13">
        <v>497750</v>
      </c>
      <c r="C239" s="14">
        <f>Tabell13[[#This Row],[Insats]]/B$270</f>
        <v>4.9746718493069502E-3</v>
      </c>
      <c r="D239" s="15">
        <f>Tabell13[[#This Row],[Andel av total insats]]*E$3</f>
        <v>494979.84900604154</v>
      </c>
      <c r="E239" s="16">
        <f>Tabell13[[#This Row],[Insats]]-Tabell13[[#This Row],[Nedsättning i kronor]]</f>
        <v>2770.1509939584648</v>
      </c>
      <c r="F239" s="17"/>
      <c r="G239" s="15">
        <f>Tabell13[[#This Row],[Andel av total insats]]*H$3</f>
        <v>298480.31095841702</v>
      </c>
      <c r="H239" s="16">
        <f>Tabell13[[#This Row],[Insats]]-G239</f>
        <v>199269.68904158298</v>
      </c>
    </row>
    <row r="240" spans="1:8" x14ac:dyDescent="0.2">
      <c r="A240" s="12">
        <v>6102</v>
      </c>
      <c r="B240" s="13">
        <v>497750</v>
      </c>
      <c r="C240" s="14">
        <f>Tabell13[[#This Row],[Insats]]/B$270</f>
        <v>4.9746718493069502E-3</v>
      </c>
      <c r="D240" s="15">
        <f>Tabell13[[#This Row],[Andel av total insats]]*E$3</f>
        <v>494979.84900604154</v>
      </c>
      <c r="E240" s="16">
        <f>Tabell13[[#This Row],[Insats]]-Tabell13[[#This Row],[Nedsättning i kronor]]</f>
        <v>2770.1509939584648</v>
      </c>
      <c r="F240" s="17"/>
      <c r="G240" s="15">
        <f>Tabell13[[#This Row],[Andel av total insats]]*H$3</f>
        <v>298480.31095841702</v>
      </c>
      <c r="H240" s="16">
        <f>Tabell13[[#This Row],[Insats]]-G240</f>
        <v>199269.68904158298</v>
      </c>
    </row>
    <row r="241" spans="1:8" x14ac:dyDescent="0.2">
      <c r="A241" s="12">
        <v>6103</v>
      </c>
      <c r="B241" s="13">
        <v>497750</v>
      </c>
      <c r="C241" s="14">
        <f>Tabell13[[#This Row],[Insats]]/B$270</f>
        <v>4.9746718493069502E-3</v>
      </c>
      <c r="D241" s="15">
        <f>Tabell13[[#This Row],[Andel av total insats]]*E$3</f>
        <v>494979.84900604154</v>
      </c>
      <c r="E241" s="16">
        <f>Tabell13[[#This Row],[Insats]]-Tabell13[[#This Row],[Nedsättning i kronor]]</f>
        <v>2770.1509939584648</v>
      </c>
      <c r="F241" s="17"/>
      <c r="G241" s="15">
        <f>Tabell13[[#This Row],[Andel av total insats]]*H$3</f>
        <v>298480.31095841702</v>
      </c>
      <c r="H241" s="16">
        <f>Tabell13[[#This Row],[Insats]]-G241</f>
        <v>199269.68904158298</v>
      </c>
    </row>
    <row r="242" spans="1:8" x14ac:dyDescent="0.2">
      <c r="A242" s="12">
        <v>6104</v>
      </c>
      <c r="B242" s="13">
        <v>497750</v>
      </c>
      <c r="C242" s="14">
        <f>Tabell13[[#This Row],[Insats]]/B$270</f>
        <v>4.9746718493069502E-3</v>
      </c>
      <c r="D242" s="15">
        <f>Tabell13[[#This Row],[Andel av total insats]]*E$3</f>
        <v>494979.84900604154</v>
      </c>
      <c r="E242" s="16">
        <f>Tabell13[[#This Row],[Insats]]-Tabell13[[#This Row],[Nedsättning i kronor]]</f>
        <v>2770.1509939584648</v>
      </c>
      <c r="F242" s="17"/>
      <c r="G242" s="15">
        <f>Tabell13[[#This Row],[Andel av total insats]]*H$3</f>
        <v>298480.31095841702</v>
      </c>
      <c r="H242" s="16">
        <f>Tabell13[[#This Row],[Insats]]-G242</f>
        <v>199269.68904158298</v>
      </c>
    </row>
    <row r="243" spans="1:8" x14ac:dyDescent="0.2">
      <c r="A243" s="12">
        <v>6202</v>
      </c>
      <c r="B243" s="13">
        <v>521331</v>
      </c>
      <c r="C243" s="14">
        <f>Tabell13[[#This Row],[Insats]]/B$270</f>
        <v>5.2103478651351924E-3</v>
      </c>
      <c r="D243" s="15">
        <f>Tabell13[[#This Row],[Andel av total insats]]*E$3</f>
        <v>518429.61258095165</v>
      </c>
      <c r="E243" s="16">
        <f>Tabell13[[#This Row],[Insats]]-Tabell13[[#This Row],[Nedsättning i kronor]]</f>
        <v>2901.3874190483475</v>
      </c>
      <c r="F243" s="17"/>
      <c r="G243" s="15">
        <f>Tabell13[[#This Row],[Andel av total insats]]*H$3</f>
        <v>312620.87190811156</v>
      </c>
      <c r="H243" s="16">
        <f>Tabell13[[#This Row],[Insats]]-G243</f>
        <v>208710.12809188844</v>
      </c>
    </row>
    <row r="244" spans="1:8" x14ac:dyDescent="0.2">
      <c r="A244" s="12">
        <v>6203</v>
      </c>
      <c r="B244" s="13">
        <v>521331</v>
      </c>
      <c r="C244" s="14">
        <f>Tabell13[[#This Row],[Insats]]/B$270</f>
        <v>5.2103478651351924E-3</v>
      </c>
      <c r="D244" s="15">
        <f>Tabell13[[#This Row],[Andel av total insats]]*E$3</f>
        <v>518429.61258095165</v>
      </c>
      <c r="E244" s="16">
        <f>Tabell13[[#This Row],[Insats]]-Tabell13[[#This Row],[Nedsättning i kronor]]</f>
        <v>2901.3874190483475</v>
      </c>
      <c r="F244" s="17"/>
      <c r="G244" s="15">
        <f>Tabell13[[#This Row],[Andel av total insats]]*H$3</f>
        <v>312620.87190811156</v>
      </c>
      <c r="H244" s="16">
        <f>Tabell13[[#This Row],[Insats]]-G244</f>
        <v>208710.12809188844</v>
      </c>
    </row>
    <row r="245" spans="1:8" ht="40" x14ac:dyDescent="0.2">
      <c r="A245" s="6" t="s">
        <v>9</v>
      </c>
      <c r="B245" s="7" t="s">
        <v>10</v>
      </c>
      <c r="C245" s="8" t="s">
        <v>6</v>
      </c>
      <c r="D245" s="9" t="s">
        <v>7</v>
      </c>
      <c r="E245" s="10" t="s">
        <v>8</v>
      </c>
      <c r="F245" s="11"/>
      <c r="G245" s="9" t="s">
        <v>7</v>
      </c>
      <c r="H245" s="10" t="s">
        <v>8</v>
      </c>
    </row>
    <row r="246" spans="1:8" x14ac:dyDescent="0.2">
      <c r="A246" s="12">
        <v>6204</v>
      </c>
      <c r="B246" s="13">
        <v>521331</v>
      </c>
      <c r="C246" s="14">
        <f>Tabell13[[#This Row],[Insats]]/B$270</f>
        <v>5.2103478651351924E-3</v>
      </c>
      <c r="D246" s="15">
        <f>Tabell13[[#This Row],[Andel av total insats]]*E$3</f>
        <v>518429.61258095165</v>
      </c>
      <c r="E246" s="16">
        <f>Tabell13[[#This Row],[Insats]]-Tabell13[[#This Row],[Nedsättning i kronor]]</f>
        <v>2901.3874190483475</v>
      </c>
      <c r="F246" s="17"/>
      <c r="G246" s="15">
        <f>Tabell13[[#This Row],[Andel av total insats]]*H$3</f>
        <v>312620.87190811156</v>
      </c>
      <c r="H246" s="16">
        <f>Tabell13[[#This Row],[Insats]]-G246</f>
        <v>208710.12809188844</v>
      </c>
    </row>
    <row r="247" spans="1:8" x14ac:dyDescent="0.2">
      <c r="A247" s="12">
        <v>6205</v>
      </c>
      <c r="B247" s="13">
        <v>521331</v>
      </c>
      <c r="C247" s="14">
        <f>Tabell13[[#This Row],[Insats]]/B$270</f>
        <v>5.2103478651351924E-3</v>
      </c>
      <c r="D247" s="15">
        <f>Tabell13[[#This Row],[Andel av total insats]]*E$3</f>
        <v>518429.61258095165</v>
      </c>
      <c r="E247" s="16">
        <f>Tabell13[[#This Row],[Insats]]-Tabell13[[#This Row],[Nedsättning i kronor]]</f>
        <v>2901.3874190483475</v>
      </c>
      <c r="F247" s="17"/>
      <c r="G247" s="15">
        <f>Tabell13[[#This Row],[Andel av total insats]]*H$3</f>
        <v>312620.87190811156</v>
      </c>
      <c r="H247" s="16">
        <f>Tabell13[[#This Row],[Insats]]-G247</f>
        <v>208710.12809188844</v>
      </c>
    </row>
    <row r="248" spans="1:8" x14ac:dyDescent="0.2">
      <c r="A248" s="12">
        <v>6303</v>
      </c>
      <c r="B248" s="13">
        <v>533088</v>
      </c>
      <c r="C248" s="14">
        <f>Tabell13[[#This Row],[Insats]]/B$270</f>
        <v>5.3278510633919512E-3</v>
      </c>
      <c r="D248" s="15">
        <f>Tabell13[[#This Row],[Andel av total insats]]*E$3</f>
        <v>530121.1808074991</v>
      </c>
      <c r="E248" s="16">
        <f>Tabell13[[#This Row],[Insats]]-Tabell13[[#This Row],[Nedsättning i kronor]]</f>
        <v>2966.8191925009014</v>
      </c>
      <c r="F248" s="17"/>
      <c r="G248" s="15">
        <f>Tabell13[[#This Row],[Andel av total insats]]*H$3</f>
        <v>319671.06380351709</v>
      </c>
      <c r="H248" s="16">
        <f>Tabell13[[#This Row],[Insats]]-G248</f>
        <v>213416.93619648291</v>
      </c>
    </row>
    <row r="249" spans="1:8" x14ac:dyDescent="0.2">
      <c r="A249" s="12">
        <v>6304</v>
      </c>
      <c r="B249" s="13">
        <v>533088</v>
      </c>
      <c r="C249" s="14">
        <f>Tabell13[[#This Row],[Insats]]/B$270</f>
        <v>5.3278510633919512E-3</v>
      </c>
      <c r="D249" s="15">
        <f>Tabell13[[#This Row],[Andel av total insats]]*E$3</f>
        <v>530121.1808074991</v>
      </c>
      <c r="E249" s="16">
        <f>Tabell13[[#This Row],[Insats]]-Tabell13[[#This Row],[Nedsättning i kronor]]</f>
        <v>2966.8191925009014</v>
      </c>
      <c r="F249" s="17"/>
      <c r="G249" s="15">
        <f>Tabell13[[#This Row],[Andel av total insats]]*H$3</f>
        <v>319671.06380351709</v>
      </c>
      <c r="H249" s="16">
        <f>Tabell13[[#This Row],[Insats]]-G249</f>
        <v>213416.93619648291</v>
      </c>
    </row>
    <row r="250" spans="1:8" x14ac:dyDescent="0.2">
      <c r="A250" s="12">
        <v>6305</v>
      </c>
      <c r="B250" s="13">
        <v>533088</v>
      </c>
      <c r="C250" s="14">
        <f>Tabell13[[#This Row],[Insats]]/B$270</f>
        <v>5.3278510633919512E-3</v>
      </c>
      <c r="D250" s="15">
        <f>Tabell13[[#This Row],[Andel av total insats]]*E$3</f>
        <v>530121.1808074991</v>
      </c>
      <c r="E250" s="16">
        <f>Tabell13[[#This Row],[Insats]]-Tabell13[[#This Row],[Nedsättning i kronor]]</f>
        <v>2966.8191925009014</v>
      </c>
      <c r="F250" s="17"/>
      <c r="G250" s="15">
        <f>Tabell13[[#This Row],[Andel av total insats]]*H$3</f>
        <v>319671.06380351709</v>
      </c>
      <c r="H250" s="16">
        <f>Tabell13[[#This Row],[Insats]]-G250</f>
        <v>213416.93619648291</v>
      </c>
    </row>
    <row r="251" spans="1:8" x14ac:dyDescent="0.2">
      <c r="A251" s="12">
        <v>12102</v>
      </c>
      <c r="B251" s="13">
        <v>497750</v>
      </c>
      <c r="C251" s="14">
        <f>Tabell13[[#This Row],[Insats]]/B$270</f>
        <v>4.9746718493069502E-3</v>
      </c>
      <c r="D251" s="15">
        <f>Tabell13[[#This Row],[Andel av total insats]]*E$3</f>
        <v>494979.84900604154</v>
      </c>
      <c r="E251" s="16">
        <f>Tabell13[[#This Row],[Insats]]-Tabell13[[#This Row],[Nedsättning i kronor]]</f>
        <v>2770.1509939584648</v>
      </c>
      <c r="F251" s="17"/>
      <c r="G251" s="15">
        <f>Tabell13[[#This Row],[Andel av total insats]]*H$3</f>
        <v>298480.31095841702</v>
      </c>
      <c r="H251" s="16">
        <f>Tabell13[[#This Row],[Insats]]-G251</f>
        <v>199269.68904158298</v>
      </c>
    </row>
    <row r="252" spans="1:8" x14ac:dyDescent="0.2">
      <c r="A252" s="12">
        <v>12103</v>
      </c>
      <c r="B252" s="13">
        <v>497750</v>
      </c>
      <c r="C252" s="14">
        <f>Tabell13[[#This Row],[Insats]]/B$270</f>
        <v>4.9746718493069502E-3</v>
      </c>
      <c r="D252" s="15">
        <f>Tabell13[[#This Row],[Andel av total insats]]*E$3</f>
        <v>494979.84900604154</v>
      </c>
      <c r="E252" s="16">
        <f>Tabell13[[#This Row],[Insats]]-Tabell13[[#This Row],[Nedsättning i kronor]]</f>
        <v>2770.1509939584648</v>
      </c>
      <c r="F252" s="17"/>
      <c r="G252" s="15">
        <f>Tabell13[[#This Row],[Andel av total insats]]*H$3</f>
        <v>298480.31095841702</v>
      </c>
      <c r="H252" s="16">
        <f>Tabell13[[#This Row],[Insats]]-G252</f>
        <v>199269.68904158298</v>
      </c>
    </row>
    <row r="253" spans="1:8" x14ac:dyDescent="0.2">
      <c r="A253" s="12">
        <v>12104</v>
      </c>
      <c r="B253" s="13">
        <v>497750</v>
      </c>
      <c r="C253" s="14">
        <f>Tabell13[[#This Row],[Insats]]/B$270</f>
        <v>4.9746718493069502E-3</v>
      </c>
      <c r="D253" s="15">
        <f>Tabell13[[#This Row],[Andel av total insats]]*E$3</f>
        <v>494979.84900604154</v>
      </c>
      <c r="E253" s="16">
        <f>Tabell13[[#This Row],[Insats]]-Tabell13[[#This Row],[Nedsättning i kronor]]</f>
        <v>2770.1509939584648</v>
      </c>
      <c r="F253" s="17"/>
      <c r="G253" s="15">
        <f>Tabell13[[#This Row],[Andel av total insats]]*H$3</f>
        <v>298480.31095841702</v>
      </c>
      <c r="H253" s="16">
        <f>Tabell13[[#This Row],[Insats]]-G253</f>
        <v>199269.68904158298</v>
      </c>
    </row>
    <row r="254" spans="1:8" x14ac:dyDescent="0.2">
      <c r="A254" s="12">
        <v>12105</v>
      </c>
      <c r="B254" s="13">
        <v>497750</v>
      </c>
      <c r="C254" s="14">
        <f>Tabell13[[#This Row],[Insats]]/B$270</f>
        <v>4.9746718493069502E-3</v>
      </c>
      <c r="D254" s="15">
        <f>Tabell13[[#This Row],[Andel av total insats]]*E$3</f>
        <v>494979.84900604154</v>
      </c>
      <c r="E254" s="16">
        <f>Tabell13[[#This Row],[Insats]]-Tabell13[[#This Row],[Nedsättning i kronor]]</f>
        <v>2770.1509939584648</v>
      </c>
      <c r="F254" s="17"/>
      <c r="G254" s="15">
        <f>Tabell13[[#This Row],[Andel av total insats]]*H$3</f>
        <v>298480.31095841702</v>
      </c>
      <c r="H254" s="16">
        <f>Tabell13[[#This Row],[Insats]]-G254</f>
        <v>199269.68904158298</v>
      </c>
    </row>
    <row r="255" spans="1:8" x14ac:dyDescent="0.2">
      <c r="A255" s="12">
        <v>12201</v>
      </c>
      <c r="B255" s="13">
        <v>521331</v>
      </c>
      <c r="C255" s="14">
        <f>Tabell13[[#This Row],[Insats]]/B$270</f>
        <v>5.2103478651351924E-3</v>
      </c>
      <c r="D255" s="15">
        <f>Tabell13[[#This Row],[Andel av total insats]]*E$3</f>
        <v>518429.61258095165</v>
      </c>
      <c r="E255" s="16">
        <f>Tabell13[[#This Row],[Insats]]-Tabell13[[#This Row],[Nedsättning i kronor]]</f>
        <v>2901.3874190483475</v>
      </c>
      <c r="F255" s="17"/>
      <c r="G255" s="15">
        <f>Tabell13[[#This Row],[Andel av total insats]]*H$3</f>
        <v>312620.87190811156</v>
      </c>
      <c r="H255" s="16">
        <f>Tabell13[[#This Row],[Insats]]-G255</f>
        <v>208710.12809188844</v>
      </c>
    </row>
    <row r="256" spans="1:8" x14ac:dyDescent="0.2">
      <c r="A256" s="12">
        <v>12202</v>
      </c>
      <c r="B256" s="13">
        <v>521331</v>
      </c>
      <c r="C256" s="14">
        <f>Tabell13[[#This Row],[Insats]]/B$270</f>
        <v>5.2103478651351924E-3</v>
      </c>
      <c r="D256" s="15">
        <f>Tabell13[[#This Row],[Andel av total insats]]*E$3</f>
        <v>518429.61258095165</v>
      </c>
      <c r="E256" s="16">
        <f>Tabell13[[#This Row],[Insats]]-Tabell13[[#This Row],[Nedsättning i kronor]]</f>
        <v>2901.3874190483475</v>
      </c>
      <c r="F256" s="17"/>
      <c r="G256" s="15">
        <f>Tabell13[[#This Row],[Andel av total insats]]*H$3</f>
        <v>312620.87190811156</v>
      </c>
      <c r="H256" s="16">
        <f>Tabell13[[#This Row],[Insats]]-G256</f>
        <v>208710.12809188844</v>
      </c>
    </row>
    <row r="257" spans="1:8" x14ac:dyDescent="0.2">
      <c r="A257" s="12">
        <v>12203</v>
      </c>
      <c r="B257" s="13">
        <v>521331</v>
      </c>
      <c r="C257" s="14">
        <f>Tabell13[[#This Row],[Insats]]/B$270</f>
        <v>5.2103478651351924E-3</v>
      </c>
      <c r="D257" s="15">
        <f>Tabell13[[#This Row],[Andel av total insats]]*E$3</f>
        <v>518429.61258095165</v>
      </c>
      <c r="E257" s="16">
        <f>Tabell13[[#This Row],[Insats]]-Tabell13[[#This Row],[Nedsättning i kronor]]</f>
        <v>2901.3874190483475</v>
      </c>
      <c r="F257" s="17"/>
      <c r="G257" s="15">
        <f>Tabell13[[#This Row],[Andel av total insats]]*H$3</f>
        <v>312620.87190811156</v>
      </c>
      <c r="H257" s="16">
        <f>Tabell13[[#This Row],[Insats]]-G257</f>
        <v>208710.12809188844</v>
      </c>
    </row>
    <row r="258" spans="1:8" x14ac:dyDescent="0.2">
      <c r="A258" s="12">
        <v>12204</v>
      </c>
      <c r="B258" s="13">
        <v>521331</v>
      </c>
      <c r="C258" s="14">
        <f>Tabell13[[#This Row],[Insats]]/B$270</f>
        <v>5.2103478651351924E-3</v>
      </c>
      <c r="D258" s="15">
        <f>Tabell13[[#This Row],[Andel av total insats]]*E$3</f>
        <v>518429.61258095165</v>
      </c>
      <c r="E258" s="16">
        <f>Tabell13[[#This Row],[Insats]]-Tabell13[[#This Row],[Nedsättning i kronor]]</f>
        <v>2901.3874190483475</v>
      </c>
      <c r="F258" s="17"/>
      <c r="G258" s="15">
        <f>Tabell13[[#This Row],[Andel av total insats]]*H$3</f>
        <v>312620.87190811156</v>
      </c>
      <c r="H258" s="16">
        <f>Tabell13[[#This Row],[Insats]]-G258</f>
        <v>208710.12809188844</v>
      </c>
    </row>
    <row r="259" spans="1:8" x14ac:dyDescent="0.2">
      <c r="A259" s="12">
        <v>12205</v>
      </c>
      <c r="B259" s="13">
        <v>521331</v>
      </c>
      <c r="C259" s="14">
        <f>Tabell13[[#This Row],[Insats]]/B$270</f>
        <v>5.2103478651351924E-3</v>
      </c>
      <c r="D259" s="15">
        <f>Tabell13[[#This Row],[Andel av total insats]]*E$3</f>
        <v>518429.61258095165</v>
      </c>
      <c r="E259" s="16">
        <f>Tabell13[[#This Row],[Insats]]-Tabell13[[#This Row],[Nedsättning i kronor]]</f>
        <v>2901.3874190483475</v>
      </c>
      <c r="F259" s="17"/>
      <c r="G259" s="15">
        <f>Tabell13[[#This Row],[Andel av total insats]]*H$3</f>
        <v>312620.87190811156</v>
      </c>
      <c r="H259" s="16">
        <f>Tabell13[[#This Row],[Insats]]-G259</f>
        <v>208710.12809188844</v>
      </c>
    </row>
    <row r="260" spans="1:8" x14ac:dyDescent="0.2">
      <c r="A260" s="12">
        <v>12302</v>
      </c>
      <c r="B260" s="13">
        <v>533088</v>
      </c>
      <c r="C260" s="14">
        <f>Tabell13[[#This Row],[Insats]]/B$270</f>
        <v>5.3278510633919512E-3</v>
      </c>
      <c r="D260" s="15">
        <f>Tabell13[[#This Row],[Andel av total insats]]*E$3</f>
        <v>530121.1808074991</v>
      </c>
      <c r="E260" s="16">
        <f>Tabell13[[#This Row],[Insats]]-Tabell13[[#This Row],[Nedsättning i kronor]]</f>
        <v>2966.8191925009014</v>
      </c>
      <c r="F260" s="17"/>
      <c r="G260" s="15">
        <f>Tabell13[[#This Row],[Andel av total insats]]*H$3</f>
        <v>319671.06380351709</v>
      </c>
      <c r="H260" s="16">
        <f>Tabell13[[#This Row],[Insats]]-G260</f>
        <v>213416.93619648291</v>
      </c>
    </row>
    <row r="261" spans="1:8" x14ac:dyDescent="0.2">
      <c r="A261" s="12">
        <v>12303</v>
      </c>
      <c r="B261" s="13">
        <v>533088</v>
      </c>
      <c r="C261" s="14">
        <f>Tabell13[[#This Row],[Insats]]/B$270</f>
        <v>5.3278510633919512E-3</v>
      </c>
      <c r="D261" s="15">
        <f>Tabell13[[#This Row],[Andel av total insats]]*E$3</f>
        <v>530121.1808074991</v>
      </c>
      <c r="E261" s="16">
        <f>Tabell13[[#This Row],[Insats]]-Tabell13[[#This Row],[Nedsättning i kronor]]</f>
        <v>2966.8191925009014</v>
      </c>
      <c r="F261" s="17"/>
      <c r="G261" s="15">
        <f>Tabell13[[#This Row],[Andel av total insats]]*H$3</f>
        <v>319671.06380351709</v>
      </c>
      <c r="H261" s="16">
        <f>Tabell13[[#This Row],[Insats]]-G261</f>
        <v>213416.93619648291</v>
      </c>
    </row>
    <row r="262" spans="1:8" x14ac:dyDescent="0.2">
      <c r="A262" s="12">
        <v>12304</v>
      </c>
      <c r="B262" s="13">
        <v>533088</v>
      </c>
      <c r="C262" s="14">
        <f>Tabell13[[#This Row],[Insats]]/B$270</f>
        <v>5.3278510633919512E-3</v>
      </c>
      <c r="D262" s="15">
        <f>Tabell13[[#This Row],[Andel av total insats]]*E$3</f>
        <v>530121.1808074991</v>
      </c>
      <c r="E262" s="16">
        <f>Tabell13[[#This Row],[Insats]]-Tabell13[[#This Row],[Nedsättning i kronor]]</f>
        <v>2966.8191925009014</v>
      </c>
      <c r="F262" s="17"/>
      <c r="G262" s="15">
        <f>Tabell13[[#This Row],[Andel av total insats]]*H$3</f>
        <v>319671.06380351709</v>
      </c>
      <c r="H262" s="16">
        <f>Tabell13[[#This Row],[Insats]]-G262</f>
        <v>213416.93619648291</v>
      </c>
    </row>
    <row r="263" spans="1:8" x14ac:dyDescent="0.2">
      <c r="A263" s="12">
        <v>12305</v>
      </c>
      <c r="B263" s="13">
        <v>533088</v>
      </c>
      <c r="C263" s="14">
        <f>Tabell13[[#This Row],[Insats]]/B$270</f>
        <v>5.3278510633919512E-3</v>
      </c>
      <c r="D263" s="15">
        <f>Tabell13[[#This Row],[Andel av total insats]]*E$3</f>
        <v>530121.1808074991</v>
      </c>
      <c r="E263" s="16">
        <f>Tabell13[[#This Row],[Insats]]-Tabell13[[#This Row],[Nedsättning i kronor]]</f>
        <v>2966.8191925009014</v>
      </c>
      <c r="F263" s="17"/>
      <c r="G263" s="15">
        <f>Tabell13[[#This Row],[Andel av total insats]]*H$3</f>
        <v>319671.06380351709</v>
      </c>
      <c r="H263" s="16">
        <f>Tabell13[[#This Row],[Insats]]-G263</f>
        <v>213416.93619648291</v>
      </c>
    </row>
    <row r="264" spans="1:8" x14ac:dyDescent="0.2">
      <c r="A264" s="12">
        <v>12301</v>
      </c>
      <c r="B264" s="13">
        <v>606400</v>
      </c>
      <c r="C264" s="14">
        <f>Tabell13[[#This Row],[Insats]]/B$270</f>
        <v>6.0605545141531585E-3</v>
      </c>
      <c r="D264" s="15">
        <f>Tabell13[[#This Row],[Andel av total insats]]*E$3</f>
        <v>603025.17415823927</v>
      </c>
      <c r="E264" s="16">
        <f>Tabell13[[#This Row],[Insats]]-Tabell13[[#This Row],[Nedsättning i kronor]]</f>
        <v>3374.8258417607285</v>
      </c>
      <c r="F264" s="17"/>
      <c r="G264" s="15">
        <f>Tabell13[[#This Row],[Andel av total insats]]*H$3</f>
        <v>363633.27084918949</v>
      </c>
      <c r="H264" s="16">
        <f>Tabell13[[#This Row],[Insats]]-G264</f>
        <v>242766.72915081051</v>
      </c>
    </row>
    <row r="265" spans="1:8" x14ac:dyDescent="0.2">
      <c r="A265" s="12">
        <v>4401</v>
      </c>
      <c r="B265" s="13">
        <v>850733</v>
      </c>
      <c r="C265" s="14">
        <f>Tabell13[[#This Row],[Insats]]/B$270</f>
        <v>8.502496245859267E-3</v>
      </c>
      <c r="D265" s="15">
        <f>Tabell13[[#This Row],[Andel av total insats]]*E$3</f>
        <v>845998.37646299705</v>
      </c>
      <c r="E265" s="16">
        <f>Tabell13[[#This Row],[Insats]]-Tabell13[[#This Row],[Nedsättning i kronor]]</f>
        <v>4734.6235370029463</v>
      </c>
      <c r="F265" s="17"/>
      <c r="G265" s="15">
        <f>Tabell13[[#This Row],[Andel av total insats]]*H$3</f>
        <v>510149.77475155605</v>
      </c>
      <c r="H265" s="16">
        <f>Tabell13[[#This Row],[Insats]]-G265</f>
        <v>340583.22524844395</v>
      </c>
    </row>
    <row r="266" spans="1:8" x14ac:dyDescent="0.2">
      <c r="A266" s="12">
        <v>8414</v>
      </c>
      <c r="B266" s="13">
        <v>850733</v>
      </c>
      <c r="C266" s="14">
        <f>Tabell13[[#This Row],[Insats]]/B$270</f>
        <v>8.502496245859267E-3</v>
      </c>
      <c r="D266" s="15">
        <f>Tabell13[[#This Row],[Andel av total insats]]*E$3</f>
        <v>845998.37646299705</v>
      </c>
      <c r="E266" s="16">
        <f>Tabell13[[#This Row],[Insats]]-Tabell13[[#This Row],[Nedsättning i kronor]]</f>
        <v>4734.6235370029463</v>
      </c>
      <c r="F266" s="17"/>
      <c r="G266" s="15">
        <f>Tabell13[[#This Row],[Andel av total insats]]*H$3</f>
        <v>510149.77475155605</v>
      </c>
      <c r="H266" s="16">
        <f>Tabell13[[#This Row],[Insats]]-G266</f>
        <v>340583.22524844395</v>
      </c>
    </row>
    <row r="267" spans="1:8" x14ac:dyDescent="0.2">
      <c r="A267" s="12">
        <v>14416</v>
      </c>
      <c r="B267" s="13">
        <v>850733</v>
      </c>
      <c r="C267" s="14">
        <f>Tabell13[[#This Row],[Insats]]/B$270</f>
        <v>8.502496245859267E-3</v>
      </c>
      <c r="D267" s="15">
        <f>Tabell13[[#This Row],[Andel av total insats]]*E$3</f>
        <v>845998.37646299705</v>
      </c>
      <c r="E267" s="16">
        <f>Tabell13[[#This Row],[Insats]]-Tabell13[[#This Row],[Nedsättning i kronor]]</f>
        <v>4734.6235370029463</v>
      </c>
      <c r="F267" s="17"/>
      <c r="G267" s="15">
        <f>Tabell13[[#This Row],[Andel av total insats]]*H$3</f>
        <v>510149.77475155605</v>
      </c>
      <c r="H267" s="16">
        <f>Tabell13[[#This Row],[Insats]]-G267</f>
        <v>340583.22524844395</v>
      </c>
    </row>
    <row r="268" spans="1:8" x14ac:dyDescent="0.2">
      <c r="A268" s="18">
        <v>6201</v>
      </c>
      <c r="B268" s="19">
        <v>594643</v>
      </c>
      <c r="C268" s="14">
        <f>Tabell13[[#This Row],[Insats]]/B$270</f>
        <v>5.9430513158963997E-3</v>
      </c>
      <c r="D268" s="15">
        <f>Tabell13[[#This Row],[Andel av total insats]]*E$3</f>
        <v>591333.60593169183</v>
      </c>
      <c r="E268" s="16">
        <f>Tabell13[[#This Row],[Insats]]-Tabell13[[#This Row],[Nedsättning i kronor]]</f>
        <v>3309.3940683081746</v>
      </c>
      <c r="F268" s="17"/>
      <c r="G268" s="15">
        <f>Tabell13[[#This Row],[Andel av total insats]]*H$3</f>
        <v>356583.07895378396</v>
      </c>
      <c r="H268" s="16">
        <f>Tabell13[[#This Row],[Insats]]-G268</f>
        <v>238059.92104621604</v>
      </c>
    </row>
    <row r="269" spans="1:8" x14ac:dyDescent="0.2">
      <c r="A269" s="12">
        <v>6105</v>
      </c>
      <c r="B269" s="13">
        <v>678750</v>
      </c>
      <c r="C269" s="14">
        <f>Tabell13[[#This Row],[Insats]]/B$270</f>
        <v>6.7836434308731148E-3</v>
      </c>
      <c r="D269" s="15">
        <f>Tabell13[[#This Row],[Andel av total insats]]*E$3</f>
        <v>674972.52137187496</v>
      </c>
      <c r="E269" s="16">
        <f>Tabell13[[#This Row],[Insats]]-Tabell13[[#This Row],[Nedsättning i kronor]]</f>
        <v>3777.4786281250417</v>
      </c>
      <c r="F269" s="17"/>
      <c r="G269" s="15">
        <f>Tabell13[[#This Row],[Andel av total insats]]*H$3</f>
        <v>407018.60585238691</v>
      </c>
      <c r="H269" s="16">
        <f>Tabell13[[#This Row],[Insats]]-G269</f>
        <v>271731.39414761309</v>
      </c>
    </row>
    <row r="270" spans="1:8" ht="16" thickBot="1" x14ac:dyDescent="0.25">
      <c r="A270" s="20" t="s">
        <v>11</v>
      </c>
      <c r="B270" s="21">
        <f>SUM(B5:B269)</f>
        <v>100056851</v>
      </c>
      <c r="C270" s="22">
        <f>SUBTOTAL(109,C5:C269)</f>
        <v>1.0000000000000029</v>
      </c>
      <c r="D270" s="23">
        <f>Tabell13[[#This Row],[Andel av total insats]]*E$3</f>
        <v>99500000.000000283</v>
      </c>
      <c r="E270" s="24">
        <f>SUBTOTAL(109,E5:E269)</f>
        <v>556850.99999999965</v>
      </c>
      <c r="F270" s="25"/>
      <c r="G270" s="23">
        <f>Tabell13[[#This Row],[Andel av total insats]]*H$3</f>
        <v>60000000.000000171</v>
      </c>
      <c r="H270" s="24">
        <f>SUBTOTAL(109,H5:H269)</f>
        <v>40056851.000000067</v>
      </c>
    </row>
  </sheetData>
  <autoFilter ref="G4:H4" xr:uid="{3ACCD561-BCCD-412A-A2C4-6182C76948D0}"/>
  <mergeCells count="3">
    <mergeCell ref="D2:E2"/>
    <mergeCell ref="G2:H2"/>
    <mergeCell ref="A2:C2"/>
  </mergeCells>
  <pageMargins left="0.7" right="0.7" top="0.75" bottom="0.75" header="0.3" footer="0.3"/>
  <pageSetup paperSize="9" scale="95" orientation="portrait" verticalDpi="300" r:id="rId1"/>
  <rowBreaks count="1" manualBreakCount="1">
    <brk id="48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Olsson</dc:creator>
  <cp:lastModifiedBy>Microsoft Office User</cp:lastModifiedBy>
  <cp:lastPrinted>2021-11-03T12:12:36Z</cp:lastPrinted>
  <dcterms:created xsi:type="dcterms:W3CDTF">2021-11-02T14:23:57Z</dcterms:created>
  <dcterms:modified xsi:type="dcterms:W3CDTF">2021-11-15T10:53:17Z</dcterms:modified>
</cp:coreProperties>
</file>